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 JULIO\PRECIO  PAPA\"/>
    </mc:Choice>
  </mc:AlternateContent>
  <xr:revisionPtr revIDLastSave="0" documentId="13_ncr:1_{8459F174-CE9A-45BB-8A43-9E4F7BB416C9}" xr6:coauthVersionLast="47" xr6:coauthVersionMax="47" xr10:uidLastSave="{00000000-0000-0000-0000-000000000000}"/>
  <bookViews>
    <workbookView xWindow="-120" yWindow="-120" windowWidth="29040" windowHeight="15840" tabRatio="708" firstSheet="1" activeTab="8" xr2:uid="{00000000-000D-0000-FFFF-FFFF00000000}"/>
  </bookViews>
  <sheets>
    <sheet name="BASE" sheetId="21" r:id="rId1"/>
    <sheet name="ENE" sheetId="1" r:id="rId2"/>
    <sheet name="FEB" sheetId="2" r:id="rId3"/>
    <sheet name="MAR" sheetId="52" r:id="rId4"/>
    <sheet name="ABR" sheetId="32" r:id="rId5"/>
    <sheet name="MAY" sheetId="5" r:id="rId6"/>
    <sheet name="JUN" sheetId="51" r:id="rId7"/>
    <sheet name="JUL" sheetId="7" r:id="rId8"/>
    <sheet name="AGO" sheetId="8" r:id="rId9"/>
    <sheet name="SET" sheetId="10" r:id="rId10"/>
    <sheet name="OCT" sheetId="11" r:id="rId11"/>
    <sheet name="NOV" sheetId="12" r:id="rId12"/>
    <sheet name="Hoja1" sheetId="35" state="hidden" r:id="rId13"/>
    <sheet name="Hoja2" sheetId="36" state="hidden" r:id="rId14"/>
    <sheet name="Hoja3" sheetId="37" state="hidden" r:id="rId15"/>
    <sheet name="Hoja4" sheetId="38" state="hidden" r:id="rId16"/>
    <sheet name="Hoja5" sheetId="39" state="hidden" r:id="rId17"/>
    <sheet name="Hoja6" sheetId="40" state="hidden" r:id="rId18"/>
    <sheet name="Hoja7" sheetId="41" state="hidden" r:id="rId19"/>
    <sheet name="Hoja8" sheetId="42" state="hidden" r:id="rId20"/>
    <sheet name="Hoja9" sheetId="43" state="hidden" r:id="rId21"/>
    <sheet name="Hoja10" sheetId="44" state="hidden" r:id="rId22"/>
    <sheet name="Hoja11" sheetId="45" state="hidden" r:id="rId23"/>
    <sheet name="DIC" sheetId="13" r:id="rId24"/>
    <sheet name="ACTUAL" sheetId="49" r:id="rId25"/>
    <sheet name="SERIE HISTÓRICA" sheetId="50" r:id="rId26"/>
  </sheets>
  <definedNames>
    <definedName name="_xlnm._FilterDatabase" localSheetId="0" hidden="1">BASE!$A$4:$P$328</definedName>
    <definedName name="_xlnm.Print_Area" localSheetId="8">AGO!$A$1:$R$69</definedName>
    <definedName name="_xlnm.Print_Area" localSheetId="2">FEB!$A$1:$P$70</definedName>
    <definedName name="_xlnm.Print_Area" localSheetId="6">JUN!$A$1:$P$70</definedName>
    <definedName name="_xlnm.Print_Area" localSheetId="5">MAY!$A$1:$R$69</definedName>
    <definedName name="_xlnm.Print_Area" localSheetId="10">OCT!$A$1:$R$69</definedName>
    <definedName name="_xlnm.Print_Area" localSheetId="9">SET!$A$1:$R$70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8" l="1"/>
  <c r="P47" i="8"/>
  <c r="Q47" i="8" s="1"/>
  <c r="P43" i="8"/>
  <c r="P39" i="8"/>
  <c r="Q39" i="8" s="1"/>
  <c r="P35" i="8"/>
  <c r="P31" i="8"/>
  <c r="P27" i="8"/>
  <c r="P23" i="8"/>
  <c r="P19" i="8"/>
  <c r="P15" i="8"/>
  <c r="P11" i="8"/>
  <c r="Q11" i="8" s="1"/>
  <c r="O51" i="8"/>
  <c r="O47" i="8"/>
  <c r="O43" i="8"/>
  <c r="O39" i="8"/>
  <c r="O35" i="8"/>
  <c r="O31" i="8"/>
  <c r="O27" i="8"/>
  <c r="O23" i="8"/>
  <c r="O19" i="8"/>
  <c r="O15" i="8"/>
  <c r="O11" i="8"/>
  <c r="Q46" i="8"/>
  <c r="Q8" i="8"/>
  <c r="Q9" i="8"/>
  <c r="Q10" i="8"/>
  <c r="N11" i="8"/>
  <c r="Q12" i="8"/>
  <c r="Q13" i="8"/>
  <c r="Q14" i="8"/>
  <c r="N15" i="8"/>
  <c r="Q15" i="8"/>
  <c r="Q16" i="8"/>
  <c r="Q17" i="8"/>
  <c r="Q18" i="8"/>
  <c r="N19" i="8"/>
  <c r="Q20" i="8"/>
  <c r="Q21" i="8"/>
  <c r="Q22" i="8"/>
  <c r="N23" i="8"/>
  <c r="Q24" i="8"/>
  <c r="Q25" i="8"/>
  <c r="Q26" i="8"/>
  <c r="N27" i="8"/>
  <c r="Q28" i="8"/>
  <c r="Q29" i="8"/>
  <c r="Q30" i="8"/>
  <c r="N31" i="8"/>
  <c r="Q32" i="8"/>
  <c r="Q33" i="8"/>
  <c r="Q34" i="8"/>
  <c r="N35" i="8"/>
  <c r="Q35" i="8"/>
  <c r="Q36" i="8"/>
  <c r="Q37" i="8"/>
  <c r="Q38" i="8"/>
  <c r="N39" i="8"/>
  <c r="Q40" i="8"/>
  <c r="Q41" i="8"/>
  <c r="Q42" i="8"/>
  <c r="N43" i="8"/>
  <c r="Q43" i="8"/>
  <c r="Q44" i="8"/>
  <c r="Q45" i="8"/>
  <c r="N47" i="8"/>
  <c r="Q48" i="8"/>
  <c r="Q49" i="8"/>
  <c r="Q50" i="8"/>
  <c r="N51" i="8"/>
  <c r="M51" i="8"/>
  <c r="M47" i="8"/>
  <c r="M43" i="8"/>
  <c r="M39" i="8"/>
  <c r="M35" i="8"/>
  <c r="M31" i="8"/>
  <c r="M27" i="8"/>
  <c r="M23" i="8"/>
  <c r="M19" i="8"/>
  <c r="M15" i="8"/>
  <c r="M11" i="8"/>
  <c r="Q19" i="8" l="1"/>
  <c r="Q23" i="8"/>
  <c r="L51" i="8"/>
  <c r="L47" i="8"/>
  <c r="L43" i="8"/>
  <c r="L39" i="8"/>
  <c r="L35" i="8"/>
  <c r="L31" i="8"/>
  <c r="L27" i="8"/>
  <c r="L23" i="8"/>
  <c r="L19" i="8"/>
  <c r="L15" i="8"/>
  <c r="L11" i="8"/>
  <c r="K51" i="8" l="1"/>
  <c r="K47" i="8"/>
  <c r="K43" i="8"/>
  <c r="K39" i="8"/>
  <c r="K35" i="8"/>
  <c r="K31" i="8"/>
  <c r="K27" i="8"/>
  <c r="K23" i="8"/>
  <c r="K19" i="8"/>
  <c r="K15" i="8"/>
  <c r="K11" i="8"/>
  <c r="J51" i="8" l="1"/>
  <c r="J47" i="8"/>
  <c r="J43" i="8"/>
  <c r="J39" i="8"/>
  <c r="J35" i="8"/>
  <c r="J31" i="8"/>
  <c r="J27" i="8"/>
  <c r="J23" i="8"/>
  <c r="J19" i="8"/>
  <c r="J15" i="8"/>
  <c r="J11" i="8"/>
  <c r="I51" i="8" l="1"/>
  <c r="I47" i="8"/>
  <c r="I43" i="8"/>
  <c r="I39" i="8"/>
  <c r="I35" i="8"/>
  <c r="I31" i="8"/>
  <c r="I27" i="8"/>
  <c r="I23" i="8"/>
  <c r="I19" i="8"/>
  <c r="I15" i="8"/>
  <c r="I11" i="8"/>
  <c r="G11" i="8" l="1"/>
  <c r="H11" i="8"/>
  <c r="G15" i="8"/>
  <c r="H15" i="8"/>
  <c r="G19" i="8"/>
  <c r="H19" i="8"/>
  <c r="G23" i="8"/>
  <c r="H23" i="8"/>
  <c r="G27" i="8"/>
  <c r="H27" i="8"/>
  <c r="G31" i="8"/>
  <c r="H31" i="8"/>
  <c r="G35" i="8"/>
  <c r="H35" i="8"/>
  <c r="G39" i="8"/>
  <c r="H39" i="8"/>
  <c r="G43" i="8"/>
  <c r="H43" i="8"/>
  <c r="G47" i="8"/>
  <c r="H47" i="8"/>
  <c r="G51" i="8"/>
  <c r="H51" i="8"/>
  <c r="F51" i="8" l="1"/>
  <c r="F47" i="8"/>
  <c r="F43" i="8"/>
  <c r="F39" i="8"/>
  <c r="F35" i="8"/>
  <c r="F31" i="8"/>
  <c r="F27" i="8"/>
  <c r="F23" i="8"/>
  <c r="F19" i="8"/>
  <c r="F15" i="8"/>
  <c r="F11" i="8"/>
  <c r="E51" i="10" l="1"/>
  <c r="D51" i="10"/>
  <c r="C51" i="10"/>
  <c r="E47" i="10"/>
  <c r="D47" i="10"/>
  <c r="C47" i="10"/>
  <c r="E43" i="10"/>
  <c r="D43" i="10"/>
  <c r="C43" i="10"/>
  <c r="E39" i="10"/>
  <c r="D39" i="10"/>
  <c r="C39" i="10"/>
  <c r="E35" i="10"/>
  <c r="D35" i="10"/>
  <c r="C35" i="10"/>
  <c r="E31" i="10"/>
  <c r="D31" i="10"/>
  <c r="C31" i="10"/>
  <c r="E27" i="10"/>
  <c r="D27" i="10"/>
  <c r="C27" i="10"/>
  <c r="E23" i="10"/>
  <c r="D23" i="10"/>
  <c r="C23" i="10"/>
  <c r="E19" i="10"/>
  <c r="D19" i="10"/>
  <c r="C19" i="10"/>
  <c r="E15" i="10"/>
  <c r="D15" i="10"/>
  <c r="C15" i="10"/>
  <c r="E11" i="10"/>
  <c r="D11" i="10"/>
  <c r="C11" i="10"/>
  <c r="E51" i="8"/>
  <c r="E47" i="8"/>
  <c r="E43" i="8"/>
  <c r="E39" i="8"/>
  <c r="E35" i="8"/>
  <c r="E31" i="8"/>
  <c r="E27" i="8"/>
  <c r="E23" i="8"/>
  <c r="E19" i="8"/>
  <c r="E15" i="8"/>
  <c r="E11" i="8"/>
  <c r="D51" i="8" l="1"/>
  <c r="D47" i="8"/>
  <c r="D43" i="8"/>
  <c r="D39" i="8"/>
  <c r="D35" i="8"/>
  <c r="D31" i="8"/>
  <c r="D27" i="8"/>
  <c r="D23" i="8"/>
  <c r="D19" i="8"/>
  <c r="D15" i="8"/>
  <c r="D11" i="8"/>
  <c r="C51" i="8"/>
  <c r="C47" i="8"/>
  <c r="C43" i="8"/>
  <c r="C39" i="8"/>
  <c r="C35" i="8"/>
  <c r="C31" i="8"/>
  <c r="C27" i="8"/>
  <c r="C23" i="8"/>
  <c r="C19" i="8"/>
  <c r="C15" i="8"/>
  <c r="C11" i="8"/>
  <c r="P43" i="7" l="1"/>
  <c r="P47" i="7"/>
  <c r="P51" i="7"/>
  <c r="P39" i="7"/>
  <c r="P35" i="7"/>
  <c r="P31" i="7"/>
  <c r="P27" i="7"/>
  <c r="P23" i="7"/>
  <c r="O19" i="7"/>
  <c r="P19" i="7"/>
  <c r="O15" i="7"/>
  <c r="P15" i="7"/>
  <c r="P11" i="7"/>
  <c r="O51" i="7"/>
  <c r="O47" i="7"/>
  <c r="O43" i="7"/>
  <c r="O39" i="7"/>
  <c r="O35" i="7"/>
  <c r="O31" i="7"/>
  <c r="O27" i="7"/>
  <c r="O23" i="7"/>
  <c r="O11" i="7"/>
  <c r="N51" i="7" l="1"/>
  <c r="N47" i="7"/>
  <c r="N43" i="7"/>
  <c r="N39" i="7"/>
  <c r="N35" i="7"/>
  <c r="N31" i="7"/>
  <c r="N27" i="7"/>
  <c r="N23" i="7"/>
  <c r="N19" i="7"/>
  <c r="N15" i="7"/>
  <c r="N11" i="7"/>
  <c r="M51" i="7"/>
  <c r="M47" i="7"/>
  <c r="M43" i="7"/>
  <c r="M39" i="7"/>
  <c r="M35" i="7"/>
  <c r="M31" i="7"/>
  <c r="M27" i="7"/>
  <c r="M23" i="7"/>
  <c r="M19" i="7"/>
  <c r="M15" i="7"/>
  <c r="M11" i="7"/>
  <c r="L51" i="7" l="1"/>
  <c r="L47" i="7"/>
  <c r="L43" i="7"/>
  <c r="L39" i="7"/>
  <c r="L35" i="7"/>
  <c r="L31" i="7"/>
  <c r="L27" i="7"/>
  <c r="L23" i="7"/>
  <c r="L19" i="7"/>
  <c r="L15" i="7"/>
  <c r="L11" i="7"/>
  <c r="K51" i="7" l="1"/>
  <c r="K47" i="7"/>
  <c r="K43" i="7"/>
  <c r="K39" i="7"/>
  <c r="K35" i="7"/>
  <c r="K31" i="7"/>
  <c r="K27" i="7"/>
  <c r="K23" i="7"/>
  <c r="K19" i="7"/>
  <c r="K15" i="7"/>
  <c r="K11" i="7"/>
  <c r="J51" i="7" l="1"/>
  <c r="J47" i="7"/>
  <c r="J43" i="7"/>
  <c r="J39" i="7"/>
  <c r="J35" i="7"/>
  <c r="J31" i="7"/>
  <c r="J27" i="7"/>
  <c r="J23" i="7"/>
  <c r="J19" i="7"/>
  <c r="J15" i="7"/>
  <c r="J11" i="7"/>
  <c r="I51" i="7" l="1"/>
  <c r="I47" i="7"/>
  <c r="I43" i="7"/>
  <c r="I39" i="7"/>
  <c r="I35" i="7"/>
  <c r="I31" i="7"/>
  <c r="I27" i="7"/>
  <c r="I23" i="7"/>
  <c r="I19" i="7"/>
  <c r="I15" i="7"/>
  <c r="I11" i="7"/>
  <c r="H51" i="7" l="1"/>
  <c r="H47" i="7"/>
  <c r="H43" i="7"/>
  <c r="H39" i="7"/>
  <c r="H35" i="7"/>
  <c r="H31" i="7"/>
  <c r="H27" i="7"/>
  <c r="H23" i="7"/>
  <c r="H19" i="7"/>
  <c r="H15" i="7"/>
  <c r="H11" i="7"/>
  <c r="G51" i="7" l="1"/>
  <c r="G47" i="7"/>
  <c r="G43" i="7"/>
  <c r="G39" i="7"/>
  <c r="G35" i="7"/>
  <c r="G31" i="7"/>
  <c r="G27" i="7"/>
  <c r="G23" i="7"/>
  <c r="G19" i="7"/>
  <c r="G15" i="7"/>
  <c r="G11" i="7"/>
  <c r="F51" i="7" l="1"/>
  <c r="F47" i="7"/>
  <c r="F43" i="7"/>
  <c r="F39" i="7"/>
  <c r="F35" i="7"/>
  <c r="F31" i="7"/>
  <c r="F27" i="7"/>
  <c r="F23" i="7"/>
  <c r="F19" i="7"/>
  <c r="F15" i="7"/>
  <c r="F11" i="7"/>
  <c r="E51" i="7" l="1"/>
  <c r="E47" i="7"/>
  <c r="E43" i="7"/>
  <c r="E39" i="7"/>
  <c r="E35" i="7"/>
  <c r="E31" i="7"/>
  <c r="E27" i="7"/>
  <c r="E23" i="7"/>
  <c r="E19" i="7"/>
  <c r="E15" i="7"/>
  <c r="E11" i="7"/>
  <c r="R17" i="7" l="1"/>
  <c r="R18" i="7"/>
  <c r="R21" i="7"/>
  <c r="R22" i="7"/>
  <c r="R25" i="7"/>
  <c r="R26" i="7"/>
  <c r="R29" i="7"/>
  <c r="R30" i="7"/>
  <c r="R33" i="7"/>
  <c r="R34" i="7"/>
  <c r="R37" i="7"/>
  <c r="R38" i="7"/>
  <c r="R41" i="7"/>
  <c r="R42" i="7"/>
  <c r="R45" i="7"/>
  <c r="R46" i="7"/>
  <c r="R49" i="7"/>
  <c r="R50" i="7"/>
  <c r="R48" i="7"/>
  <c r="R44" i="7"/>
  <c r="R40" i="7"/>
  <c r="R36" i="7"/>
  <c r="R32" i="7"/>
  <c r="R28" i="7"/>
  <c r="R24" i="7"/>
  <c r="R20" i="7"/>
  <c r="R16" i="7"/>
  <c r="R13" i="7"/>
  <c r="R14" i="7"/>
  <c r="R12" i="7"/>
  <c r="R9" i="7"/>
  <c r="R10" i="7"/>
  <c r="R8" i="7"/>
  <c r="Q11" i="7"/>
  <c r="D11" i="7" l="1"/>
  <c r="D15" i="7"/>
  <c r="D19" i="7"/>
  <c r="D23" i="7"/>
  <c r="D27" i="7"/>
  <c r="D31" i="7"/>
  <c r="D35" i="7"/>
  <c r="D39" i="7"/>
  <c r="D43" i="7"/>
  <c r="D47" i="7"/>
  <c r="D51" i="7"/>
  <c r="C51" i="7"/>
  <c r="C47" i="7"/>
  <c r="C43" i="7"/>
  <c r="C39" i="7"/>
  <c r="C35" i="7"/>
  <c r="C31" i="7"/>
  <c r="C27" i="7"/>
  <c r="C23" i="7"/>
  <c r="C19" i="7"/>
  <c r="C15" i="7"/>
  <c r="R15" i="7" s="1"/>
  <c r="C11" i="7"/>
  <c r="R39" i="7" l="1"/>
  <c r="P51" i="51"/>
  <c r="P47" i="51"/>
  <c r="P43" i="51"/>
  <c r="P39" i="51"/>
  <c r="P35" i="51"/>
  <c r="P31" i="51"/>
  <c r="P27" i="51"/>
  <c r="P23" i="51"/>
  <c r="P19" i="51"/>
  <c r="P15" i="51"/>
  <c r="P11" i="51"/>
  <c r="O51" i="51" l="1"/>
  <c r="O47" i="51"/>
  <c r="O43" i="51"/>
  <c r="O39" i="51"/>
  <c r="O35" i="51"/>
  <c r="O31" i="51"/>
  <c r="O27" i="51"/>
  <c r="O23" i="51"/>
  <c r="O19" i="51"/>
  <c r="O15" i="51"/>
  <c r="O11" i="51"/>
  <c r="N51" i="51" l="1"/>
  <c r="N47" i="51"/>
  <c r="N43" i="51"/>
  <c r="N39" i="51"/>
  <c r="N35" i="51"/>
  <c r="N31" i="51"/>
  <c r="N27" i="51"/>
  <c r="N23" i="51"/>
  <c r="N19" i="51"/>
  <c r="N15" i="51"/>
  <c r="N11" i="51"/>
  <c r="M51" i="51" l="1"/>
  <c r="M47" i="51"/>
  <c r="M43" i="51"/>
  <c r="M39" i="51"/>
  <c r="M35" i="51"/>
  <c r="M31" i="51"/>
  <c r="M27" i="51"/>
  <c r="M23" i="51"/>
  <c r="M19" i="51"/>
  <c r="M15" i="51"/>
  <c r="M11" i="51"/>
  <c r="L51" i="51" l="1"/>
  <c r="L47" i="51"/>
  <c r="L43" i="51"/>
  <c r="L39" i="51"/>
  <c r="L35" i="51"/>
  <c r="L31" i="51"/>
  <c r="L27" i="51"/>
  <c r="L23" i="51"/>
  <c r="L19" i="51"/>
  <c r="L15" i="51"/>
  <c r="L11" i="51"/>
  <c r="K51" i="51" l="1"/>
  <c r="K47" i="51"/>
  <c r="K43" i="51"/>
  <c r="K39" i="51"/>
  <c r="K35" i="51"/>
  <c r="K31" i="51"/>
  <c r="K27" i="51"/>
  <c r="K23" i="51"/>
  <c r="K19" i="51"/>
  <c r="K15" i="51"/>
  <c r="K11" i="51"/>
  <c r="J51" i="51" l="1"/>
  <c r="J47" i="51"/>
  <c r="J43" i="51"/>
  <c r="J39" i="51"/>
  <c r="J35" i="51"/>
  <c r="J31" i="51"/>
  <c r="J27" i="51"/>
  <c r="J23" i="51"/>
  <c r="J19" i="51"/>
  <c r="J15" i="51"/>
  <c r="J11" i="51"/>
  <c r="I51" i="51" l="1"/>
  <c r="I47" i="51"/>
  <c r="I43" i="51"/>
  <c r="I39" i="51"/>
  <c r="I35" i="51"/>
  <c r="I31" i="51"/>
  <c r="I27" i="51"/>
  <c r="I23" i="51"/>
  <c r="I19" i="51"/>
  <c r="I15" i="51"/>
  <c r="I11" i="51"/>
  <c r="H51" i="51" l="1"/>
  <c r="H47" i="51"/>
  <c r="H43" i="51"/>
  <c r="H39" i="51"/>
  <c r="H35" i="51"/>
  <c r="H31" i="51"/>
  <c r="H27" i="51"/>
  <c r="H23" i="51"/>
  <c r="H19" i="51"/>
  <c r="H15" i="51"/>
  <c r="H11" i="51"/>
  <c r="G51" i="51" l="1"/>
  <c r="G47" i="51"/>
  <c r="G43" i="51"/>
  <c r="G39" i="51"/>
  <c r="G35" i="51"/>
  <c r="G31" i="51"/>
  <c r="G27" i="51"/>
  <c r="G23" i="51"/>
  <c r="G19" i="51"/>
  <c r="G15" i="51"/>
  <c r="G11" i="51"/>
  <c r="F51" i="51" l="1"/>
  <c r="F47" i="51"/>
  <c r="F43" i="51"/>
  <c r="F39" i="51"/>
  <c r="F35" i="51"/>
  <c r="F31" i="51"/>
  <c r="F27" i="51"/>
  <c r="F23" i="51"/>
  <c r="F19" i="51"/>
  <c r="F15" i="51"/>
  <c r="F11" i="51"/>
  <c r="E51" i="51" l="1"/>
  <c r="E47" i="51"/>
  <c r="E43" i="51"/>
  <c r="E39" i="51"/>
  <c r="E35" i="51"/>
  <c r="E31" i="51"/>
  <c r="E27" i="51"/>
  <c r="E23" i="51"/>
  <c r="E19" i="51"/>
  <c r="E15" i="51"/>
  <c r="E11" i="51"/>
  <c r="D11" i="51" l="1"/>
  <c r="D15" i="51"/>
  <c r="D19" i="51"/>
  <c r="D23" i="51"/>
  <c r="D27" i="51"/>
  <c r="D31" i="51"/>
  <c r="D35" i="51"/>
  <c r="D39" i="51"/>
  <c r="D43" i="51"/>
  <c r="D47" i="51"/>
  <c r="D51" i="51"/>
  <c r="C51" i="51"/>
  <c r="C47" i="51"/>
  <c r="C43" i="51"/>
  <c r="C39" i="51"/>
  <c r="C35" i="51"/>
  <c r="C31" i="51"/>
  <c r="C27" i="51"/>
  <c r="C23" i="51"/>
  <c r="C19" i="51"/>
  <c r="C15" i="51"/>
  <c r="C11" i="51"/>
  <c r="R50" i="51"/>
  <c r="R49" i="51"/>
  <c r="R48" i="51"/>
  <c r="R46" i="51"/>
  <c r="R45" i="51"/>
  <c r="R44" i="51"/>
  <c r="R42" i="51"/>
  <c r="R41" i="51"/>
  <c r="R40" i="51"/>
  <c r="R38" i="51"/>
  <c r="R37" i="51"/>
  <c r="R36" i="51"/>
  <c r="R34" i="51"/>
  <c r="R33" i="51"/>
  <c r="R32" i="51"/>
  <c r="R30" i="51"/>
  <c r="R29" i="51"/>
  <c r="R28" i="51"/>
  <c r="R26" i="51"/>
  <c r="R25" i="51"/>
  <c r="R24" i="51"/>
  <c r="R22" i="51"/>
  <c r="R21" i="51"/>
  <c r="R20" i="51"/>
  <c r="R18" i="51"/>
  <c r="R17" i="51"/>
  <c r="R16" i="51"/>
  <c r="R14" i="51"/>
  <c r="R13" i="51"/>
  <c r="R12" i="51"/>
  <c r="R10" i="51"/>
  <c r="R9" i="51"/>
  <c r="R8" i="51"/>
  <c r="P51" i="5" l="1"/>
  <c r="P47" i="5"/>
  <c r="P43" i="5"/>
  <c r="P39" i="5"/>
  <c r="P35" i="5"/>
  <c r="P31" i="5"/>
  <c r="P27" i="5"/>
  <c r="P23" i="5"/>
  <c r="P19" i="5"/>
  <c r="P15" i="5"/>
  <c r="P11" i="5"/>
  <c r="O11" i="5" l="1"/>
  <c r="O15" i="5"/>
  <c r="O19" i="5"/>
  <c r="O23" i="5"/>
  <c r="O27" i="5"/>
  <c r="O31" i="5"/>
  <c r="O35" i="5"/>
  <c r="O39" i="5"/>
  <c r="O43" i="5"/>
  <c r="O47" i="5"/>
  <c r="O51" i="5"/>
  <c r="N51" i="5" l="1"/>
  <c r="N47" i="5"/>
  <c r="N43" i="5"/>
  <c r="N39" i="5"/>
  <c r="N35" i="5"/>
  <c r="N31" i="5"/>
  <c r="N27" i="5"/>
  <c r="N23" i="5"/>
  <c r="N19" i="5"/>
  <c r="N15" i="5"/>
  <c r="N11" i="5"/>
  <c r="M51" i="5" l="1"/>
  <c r="M47" i="5"/>
  <c r="M43" i="5"/>
  <c r="M39" i="5"/>
  <c r="M35" i="5"/>
  <c r="M31" i="5"/>
  <c r="M27" i="5"/>
  <c r="M23" i="5"/>
  <c r="M19" i="5"/>
  <c r="M15" i="5"/>
  <c r="M11" i="5"/>
  <c r="L51" i="5" l="1"/>
  <c r="L47" i="5"/>
  <c r="L43" i="5"/>
  <c r="L39" i="5"/>
  <c r="L35" i="5"/>
  <c r="L31" i="5"/>
  <c r="L27" i="5"/>
  <c r="L23" i="5"/>
  <c r="L19" i="5"/>
  <c r="L15" i="5"/>
  <c r="L11" i="5"/>
  <c r="K51" i="5" l="1"/>
  <c r="K47" i="5"/>
  <c r="K43" i="5"/>
  <c r="K39" i="5"/>
  <c r="K35" i="5"/>
  <c r="K31" i="5"/>
  <c r="K27" i="5"/>
  <c r="K23" i="5"/>
  <c r="K19" i="5"/>
  <c r="K15" i="5"/>
  <c r="K11" i="5"/>
  <c r="J51" i="5" l="1"/>
  <c r="J47" i="5"/>
  <c r="J43" i="5"/>
  <c r="J39" i="5"/>
  <c r="J35" i="5"/>
  <c r="J31" i="5"/>
  <c r="J27" i="5"/>
  <c r="J23" i="5"/>
  <c r="J19" i="5"/>
  <c r="J15" i="5"/>
  <c r="J11" i="5"/>
  <c r="I51" i="5" l="1"/>
  <c r="I47" i="5"/>
  <c r="I43" i="5"/>
  <c r="I39" i="5"/>
  <c r="I35" i="5"/>
  <c r="I31" i="5"/>
  <c r="I27" i="5"/>
  <c r="I23" i="5"/>
  <c r="I19" i="5"/>
  <c r="I15" i="5"/>
  <c r="I11" i="5"/>
  <c r="H51" i="5" l="1"/>
  <c r="H47" i="5"/>
  <c r="H43" i="5"/>
  <c r="H39" i="5"/>
  <c r="H35" i="5"/>
  <c r="H31" i="5"/>
  <c r="H27" i="5"/>
  <c r="H23" i="5"/>
  <c r="H19" i="5"/>
  <c r="H15" i="5"/>
  <c r="H11" i="5"/>
  <c r="G51" i="5" l="1"/>
  <c r="G47" i="5"/>
  <c r="G43" i="5"/>
  <c r="G39" i="5"/>
  <c r="G35" i="5"/>
  <c r="G31" i="5"/>
  <c r="G27" i="5"/>
  <c r="G23" i="5"/>
  <c r="G19" i="5"/>
  <c r="G15" i="5"/>
  <c r="G11" i="5"/>
  <c r="R13" i="5" l="1"/>
  <c r="R14" i="5"/>
  <c r="R17" i="5"/>
  <c r="R18" i="5"/>
  <c r="R21" i="5"/>
  <c r="R22" i="5"/>
  <c r="R25" i="5"/>
  <c r="R26" i="5"/>
  <c r="R29" i="5"/>
  <c r="R30" i="5"/>
  <c r="R33" i="5"/>
  <c r="R34" i="5"/>
  <c r="R37" i="5"/>
  <c r="R38" i="5"/>
  <c r="R41" i="5"/>
  <c r="R42" i="5"/>
  <c r="R45" i="5"/>
  <c r="R46" i="5"/>
  <c r="R49" i="5"/>
  <c r="R50" i="5"/>
  <c r="R48" i="5"/>
  <c r="R44" i="5"/>
  <c r="R40" i="5"/>
  <c r="R36" i="5"/>
  <c r="R32" i="5"/>
  <c r="R28" i="5"/>
  <c r="R24" i="5"/>
  <c r="R20" i="5"/>
  <c r="R16" i="5"/>
  <c r="R12" i="5"/>
  <c r="R9" i="5"/>
  <c r="R10" i="5"/>
  <c r="R8" i="5"/>
  <c r="E43" i="5" l="1"/>
  <c r="E51" i="5"/>
  <c r="E47" i="5"/>
  <c r="E39" i="5"/>
  <c r="E35" i="5"/>
  <c r="E31" i="5"/>
  <c r="E27" i="5"/>
  <c r="E23" i="5"/>
  <c r="E19" i="5"/>
  <c r="E15" i="5"/>
  <c r="E11" i="5"/>
  <c r="D51" i="5" l="1"/>
  <c r="F51" i="5"/>
  <c r="D47" i="5"/>
  <c r="F47" i="5"/>
  <c r="D43" i="5"/>
  <c r="F43" i="5"/>
  <c r="D39" i="5"/>
  <c r="F39" i="5"/>
  <c r="D35" i="5"/>
  <c r="F35" i="5"/>
  <c r="D31" i="5"/>
  <c r="F31" i="5"/>
  <c r="D27" i="5"/>
  <c r="F27" i="5"/>
  <c r="D23" i="5"/>
  <c r="F23" i="5"/>
  <c r="D19" i="5"/>
  <c r="F19" i="5"/>
  <c r="D15" i="5"/>
  <c r="F15" i="5"/>
  <c r="D11" i="5"/>
  <c r="F11" i="5"/>
  <c r="C51" i="5"/>
  <c r="C47" i="5"/>
  <c r="C43" i="5"/>
  <c r="C39" i="5"/>
  <c r="C35" i="5"/>
  <c r="C31" i="5"/>
  <c r="C27" i="5"/>
  <c r="C23" i="5"/>
  <c r="C19" i="5"/>
  <c r="C15" i="5"/>
  <c r="C11" i="5"/>
  <c r="P51" i="32" l="1"/>
  <c r="P47" i="32"/>
  <c r="P43" i="32"/>
  <c r="P39" i="32"/>
  <c r="P35" i="32"/>
  <c r="P31" i="32"/>
  <c r="P27" i="32"/>
  <c r="P23" i="32"/>
  <c r="P19" i="32"/>
  <c r="P15" i="32"/>
  <c r="P11" i="32"/>
  <c r="O51" i="32" l="1"/>
  <c r="O47" i="32"/>
  <c r="O43" i="32"/>
  <c r="O39" i="32"/>
  <c r="O35" i="32"/>
  <c r="O31" i="32"/>
  <c r="O27" i="32"/>
  <c r="O23" i="32"/>
  <c r="O19" i="32"/>
  <c r="O15" i="32"/>
  <c r="O11" i="32"/>
  <c r="N51" i="32" l="1"/>
  <c r="N47" i="32"/>
  <c r="N43" i="32"/>
  <c r="N39" i="32"/>
  <c r="N35" i="32"/>
  <c r="N31" i="32"/>
  <c r="N27" i="32"/>
  <c r="N23" i="32"/>
  <c r="N19" i="32"/>
  <c r="N15" i="32"/>
  <c r="N11" i="32"/>
  <c r="M51" i="32" l="1"/>
  <c r="M47" i="32"/>
  <c r="M43" i="32"/>
  <c r="M39" i="32"/>
  <c r="M35" i="32"/>
  <c r="M31" i="32"/>
  <c r="M27" i="32"/>
  <c r="M23" i="32"/>
  <c r="M19" i="32"/>
  <c r="M15" i="32"/>
  <c r="M11" i="32"/>
  <c r="K51" i="32" l="1"/>
  <c r="K47" i="32"/>
  <c r="K43" i="32"/>
  <c r="K39" i="32"/>
  <c r="K35" i="32"/>
  <c r="K31" i="32"/>
  <c r="K27" i="32"/>
  <c r="K23" i="32"/>
  <c r="K19" i="32"/>
  <c r="K15" i="32"/>
  <c r="K11" i="32"/>
  <c r="L51" i="32" l="1"/>
  <c r="L47" i="32"/>
  <c r="L43" i="32"/>
  <c r="L39" i="32"/>
  <c r="L35" i="32"/>
  <c r="L31" i="32"/>
  <c r="L27" i="32"/>
  <c r="L23" i="32"/>
  <c r="L19" i="32"/>
  <c r="L15" i="32"/>
  <c r="L11" i="32"/>
  <c r="J51" i="32" l="1"/>
  <c r="J47" i="32"/>
  <c r="J43" i="32"/>
  <c r="J39" i="32"/>
  <c r="J35" i="32"/>
  <c r="J31" i="32"/>
  <c r="J27" i="32"/>
  <c r="J23" i="32"/>
  <c r="J19" i="32"/>
  <c r="J15" i="32"/>
  <c r="J11" i="32"/>
  <c r="I51" i="32" l="1"/>
  <c r="I47" i="32"/>
  <c r="I43" i="32"/>
  <c r="I39" i="32"/>
  <c r="I35" i="32"/>
  <c r="I31" i="32"/>
  <c r="I27" i="32"/>
  <c r="I23" i="32"/>
  <c r="I19" i="32"/>
  <c r="I15" i="32"/>
  <c r="I11" i="32"/>
  <c r="H51" i="32" l="1"/>
  <c r="H47" i="32"/>
  <c r="H43" i="32"/>
  <c r="H39" i="32"/>
  <c r="H35" i="32"/>
  <c r="H31" i="32"/>
  <c r="H27" i="32"/>
  <c r="H23" i="32"/>
  <c r="H19" i="32"/>
  <c r="H15" i="32"/>
  <c r="H11" i="32"/>
  <c r="G51" i="32" l="1"/>
  <c r="G47" i="32"/>
  <c r="G43" i="32"/>
  <c r="G39" i="32"/>
  <c r="G35" i="32"/>
  <c r="G31" i="32"/>
  <c r="G27" i="32"/>
  <c r="G23" i="32"/>
  <c r="G19" i="32"/>
  <c r="G15" i="32"/>
  <c r="G11" i="32"/>
  <c r="F51" i="32" l="1"/>
  <c r="F47" i="32"/>
  <c r="F43" i="32"/>
  <c r="F39" i="32"/>
  <c r="F35" i="32"/>
  <c r="F31" i="32"/>
  <c r="F27" i="32"/>
  <c r="F23" i="32"/>
  <c r="F19" i="32"/>
  <c r="F15" i="32"/>
  <c r="F11" i="32"/>
  <c r="R49" i="32" l="1"/>
  <c r="R50" i="32"/>
  <c r="R45" i="32"/>
  <c r="R46" i="32"/>
  <c r="R41" i="32"/>
  <c r="R42" i="32"/>
  <c r="R38" i="32"/>
  <c r="R37" i="32"/>
  <c r="R33" i="32"/>
  <c r="R34" i="32"/>
  <c r="R29" i="32"/>
  <c r="R30" i="32"/>
  <c r="R25" i="32"/>
  <c r="R26" i="32"/>
  <c r="R21" i="32"/>
  <c r="R22" i="32"/>
  <c r="R17" i="32"/>
  <c r="R18" i="32"/>
  <c r="R13" i="32"/>
  <c r="R14" i="32"/>
  <c r="R48" i="32"/>
  <c r="R44" i="32"/>
  <c r="R40" i="32"/>
  <c r="R36" i="32"/>
  <c r="R32" i="32"/>
  <c r="R28" i="32"/>
  <c r="R24" i="32"/>
  <c r="R20" i="32"/>
  <c r="R16" i="32"/>
  <c r="R12" i="32"/>
  <c r="R9" i="32"/>
  <c r="R10" i="32"/>
  <c r="R8" i="32"/>
  <c r="E51" i="32" l="1"/>
  <c r="E47" i="32"/>
  <c r="E43" i="32"/>
  <c r="E39" i="32"/>
  <c r="E35" i="32"/>
  <c r="E31" i="32"/>
  <c r="E27" i="32"/>
  <c r="E23" i="32"/>
  <c r="E19" i="32"/>
  <c r="E15" i="32"/>
  <c r="E11" i="32"/>
  <c r="D51" i="32" l="1"/>
  <c r="D47" i="32"/>
  <c r="D43" i="32"/>
  <c r="D39" i="32"/>
  <c r="D35" i="32"/>
  <c r="D31" i="32"/>
  <c r="D27" i="32"/>
  <c r="D23" i="32"/>
  <c r="D19" i="32"/>
  <c r="D15" i="32"/>
  <c r="D11" i="32"/>
  <c r="C51" i="32"/>
  <c r="C47" i="32"/>
  <c r="C43" i="32"/>
  <c r="C39" i="32"/>
  <c r="C35" i="32"/>
  <c r="C31" i="32"/>
  <c r="C27" i="32"/>
  <c r="C23" i="32"/>
  <c r="C19" i="32"/>
  <c r="C15" i="32"/>
  <c r="C11" i="32"/>
  <c r="P51" i="52" l="1"/>
  <c r="P47" i="52"/>
  <c r="P43" i="52"/>
  <c r="P39" i="52"/>
  <c r="P35" i="52"/>
  <c r="P31" i="52"/>
  <c r="P27" i="52"/>
  <c r="P23" i="52"/>
  <c r="P19" i="52"/>
  <c r="P15" i="52"/>
  <c r="P11" i="52"/>
  <c r="G51" i="52" l="1"/>
  <c r="H51" i="52"/>
  <c r="I51" i="52"/>
  <c r="J51" i="52"/>
  <c r="K51" i="52"/>
  <c r="L51" i="52"/>
  <c r="M51" i="52"/>
  <c r="N51" i="52"/>
  <c r="O51" i="52"/>
  <c r="J47" i="52"/>
  <c r="K47" i="52"/>
  <c r="L47" i="52"/>
  <c r="M47" i="52"/>
  <c r="N47" i="52"/>
  <c r="O47" i="52"/>
  <c r="J43" i="52"/>
  <c r="K43" i="52"/>
  <c r="L43" i="52"/>
  <c r="M43" i="52"/>
  <c r="N43" i="52"/>
  <c r="O43" i="52"/>
  <c r="J39" i="52"/>
  <c r="K39" i="52"/>
  <c r="L39" i="52"/>
  <c r="M39" i="52"/>
  <c r="N39" i="52"/>
  <c r="O39" i="52"/>
  <c r="J35" i="52"/>
  <c r="K35" i="52"/>
  <c r="L35" i="52"/>
  <c r="M35" i="52"/>
  <c r="N35" i="52"/>
  <c r="O35" i="52"/>
  <c r="J31" i="52"/>
  <c r="K31" i="52"/>
  <c r="L31" i="52"/>
  <c r="M31" i="52"/>
  <c r="N31" i="52"/>
  <c r="O31" i="52"/>
  <c r="J27" i="52"/>
  <c r="K27" i="52"/>
  <c r="L27" i="52"/>
  <c r="M27" i="52"/>
  <c r="N27" i="52"/>
  <c r="O27" i="52"/>
  <c r="J23" i="52"/>
  <c r="K23" i="52"/>
  <c r="L23" i="52"/>
  <c r="M23" i="52"/>
  <c r="N23" i="52"/>
  <c r="O23" i="52"/>
  <c r="J19" i="52"/>
  <c r="K19" i="52"/>
  <c r="L19" i="52"/>
  <c r="M19" i="52"/>
  <c r="N19" i="52"/>
  <c r="O19" i="52"/>
  <c r="J15" i="52"/>
  <c r="K15" i="52"/>
  <c r="L15" i="52"/>
  <c r="M15" i="52"/>
  <c r="N15" i="52"/>
  <c r="O15" i="52"/>
  <c r="J11" i="52"/>
  <c r="K11" i="52"/>
  <c r="L11" i="52"/>
  <c r="M11" i="52"/>
  <c r="N11" i="52"/>
  <c r="O11" i="52"/>
  <c r="I47" i="52" l="1"/>
  <c r="I43" i="52"/>
  <c r="I39" i="52"/>
  <c r="I35" i="52"/>
  <c r="I31" i="52"/>
  <c r="I27" i="52"/>
  <c r="I23" i="52"/>
  <c r="I19" i="52"/>
  <c r="I15" i="52"/>
  <c r="I11" i="52"/>
  <c r="H47" i="52" l="1"/>
  <c r="H43" i="52"/>
  <c r="H39" i="52"/>
  <c r="H35" i="52"/>
  <c r="H31" i="52"/>
  <c r="H27" i="52"/>
  <c r="H23" i="52"/>
  <c r="H19" i="52"/>
  <c r="H15" i="52"/>
  <c r="H11" i="52"/>
  <c r="Q50" i="52" l="1"/>
  <c r="E51" i="49" s="1"/>
  <c r="Q49" i="52"/>
  <c r="E50" i="49" s="1"/>
  <c r="Q48" i="52"/>
  <c r="E49" i="49" s="1"/>
  <c r="Q46" i="52"/>
  <c r="E47" i="49" s="1"/>
  <c r="Q45" i="52"/>
  <c r="E46" i="49" s="1"/>
  <c r="Q44" i="52"/>
  <c r="E45" i="49" s="1"/>
  <c r="Q42" i="52"/>
  <c r="E43" i="49" s="1"/>
  <c r="Q41" i="52"/>
  <c r="E42" i="49" s="1"/>
  <c r="Q40" i="52"/>
  <c r="E41" i="49" s="1"/>
  <c r="Q38" i="52"/>
  <c r="E39" i="49" s="1"/>
  <c r="Q37" i="52"/>
  <c r="E38" i="49" s="1"/>
  <c r="Q36" i="52"/>
  <c r="E37" i="49" s="1"/>
  <c r="Q34" i="52"/>
  <c r="E35" i="49" s="1"/>
  <c r="Q33" i="52"/>
  <c r="E34" i="49" s="1"/>
  <c r="Q32" i="52"/>
  <c r="E33" i="49" s="1"/>
  <c r="Q30" i="52"/>
  <c r="E31" i="49" s="1"/>
  <c r="Q29" i="52"/>
  <c r="E30" i="49" s="1"/>
  <c r="Q28" i="52"/>
  <c r="E29" i="49" s="1"/>
  <c r="Q26" i="52"/>
  <c r="E27" i="49" s="1"/>
  <c r="Q25" i="52"/>
  <c r="E26" i="49" s="1"/>
  <c r="Q24" i="52"/>
  <c r="E25" i="49" s="1"/>
  <c r="Q22" i="52"/>
  <c r="E23" i="49" s="1"/>
  <c r="Q21" i="52"/>
  <c r="E22" i="49" s="1"/>
  <c r="Q20" i="52"/>
  <c r="E21" i="49" s="1"/>
  <c r="Q18" i="52"/>
  <c r="E19" i="49" s="1"/>
  <c r="Q17" i="52"/>
  <c r="E18" i="49" s="1"/>
  <c r="Q16" i="52"/>
  <c r="E17" i="49" s="1"/>
  <c r="Q14" i="52"/>
  <c r="E15" i="49" s="1"/>
  <c r="Q13" i="52"/>
  <c r="E14" i="49" s="1"/>
  <c r="Q12" i="52"/>
  <c r="E13" i="49" s="1"/>
  <c r="Q9" i="52"/>
  <c r="E10" i="49" s="1"/>
  <c r="Q10" i="52"/>
  <c r="E11" i="49" s="1"/>
  <c r="Q8" i="52"/>
  <c r="E9" i="49" s="1"/>
  <c r="F51" i="52" l="1"/>
  <c r="E51" i="52"/>
  <c r="D51" i="52"/>
  <c r="G47" i="52"/>
  <c r="F47" i="52"/>
  <c r="E47" i="52"/>
  <c r="D47" i="52"/>
  <c r="G43" i="52"/>
  <c r="F43" i="52"/>
  <c r="E43" i="52"/>
  <c r="D43" i="52"/>
  <c r="C43" i="52"/>
  <c r="G39" i="52"/>
  <c r="F39" i="52"/>
  <c r="E39" i="52"/>
  <c r="D39" i="52"/>
  <c r="G35" i="52"/>
  <c r="F35" i="52"/>
  <c r="E35" i="52"/>
  <c r="D35" i="52"/>
  <c r="G31" i="52"/>
  <c r="F31" i="52"/>
  <c r="E31" i="52"/>
  <c r="D31" i="52"/>
  <c r="G27" i="52"/>
  <c r="F27" i="52"/>
  <c r="E27" i="52"/>
  <c r="D27" i="52"/>
  <c r="G23" i="52"/>
  <c r="F23" i="52"/>
  <c r="E23" i="52"/>
  <c r="D23" i="52"/>
  <c r="G19" i="52"/>
  <c r="F19" i="52"/>
  <c r="E19" i="52"/>
  <c r="D19" i="52"/>
  <c r="G15" i="52"/>
  <c r="F15" i="52"/>
  <c r="E15" i="52"/>
  <c r="D15" i="52"/>
  <c r="G11" i="52"/>
  <c r="F11" i="52"/>
  <c r="E11" i="52"/>
  <c r="D11" i="52"/>
  <c r="C51" i="52"/>
  <c r="C47" i="52"/>
  <c r="C39" i="52"/>
  <c r="C35" i="52"/>
  <c r="C31" i="52"/>
  <c r="C27" i="52"/>
  <c r="C23" i="52"/>
  <c r="C19" i="52"/>
  <c r="C15" i="52"/>
  <c r="C11" i="52"/>
  <c r="O51" i="2" l="1"/>
  <c r="O47" i="2"/>
  <c r="O43" i="2"/>
  <c r="O39" i="2"/>
  <c r="O35" i="2"/>
  <c r="O31" i="2"/>
  <c r="O27" i="2"/>
  <c r="O23" i="2"/>
  <c r="O19" i="2"/>
  <c r="O15" i="2"/>
  <c r="O11" i="2"/>
  <c r="N51" i="2" l="1"/>
  <c r="N47" i="2"/>
  <c r="N43" i="2"/>
  <c r="N39" i="2"/>
  <c r="N35" i="2"/>
  <c r="N31" i="2"/>
  <c r="N27" i="2"/>
  <c r="N23" i="2"/>
  <c r="N19" i="2"/>
  <c r="N15" i="2"/>
  <c r="N11" i="2"/>
  <c r="M51" i="2" l="1"/>
  <c r="M47" i="2"/>
  <c r="M43" i="2"/>
  <c r="M39" i="2"/>
  <c r="M35" i="2"/>
  <c r="M31" i="2"/>
  <c r="M27" i="2"/>
  <c r="M23" i="2"/>
  <c r="M19" i="2"/>
  <c r="M15" i="2"/>
  <c r="M11" i="2"/>
  <c r="L51" i="2" l="1"/>
  <c r="L47" i="2"/>
  <c r="L43" i="2"/>
  <c r="L39" i="2"/>
  <c r="L35" i="2"/>
  <c r="L31" i="2"/>
  <c r="L27" i="2"/>
  <c r="L23" i="2"/>
  <c r="L19" i="2"/>
  <c r="L15" i="2"/>
  <c r="L11" i="2"/>
  <c r="K51" i="2" l="1"/>
  <c r="K47" i="2"/>
  <c r="K43" i="2"/>
  <c r="K39" i="2"/>
  <c r="K35" i="2"/>
  <c r="K31" i="2"/>
  <c r="K27" i="2"/>
  <c r="K23" i="2"/>
  <c r="K19" i="2"/>
  <c r="K15" i="2"/>
  <c r="K11" i="2"/>
  <c r="J51" i="2" l="1"/>
  <c r="J47" i="2"/>
  <c r="J43" i="2"/>
  <c r="J39" i="2"/>
  <c r="J35" i="2"/>
  <c r="J31" i="2"/>
  <c r="J27" i="2"/>
  <c r="J23" i="2"/>
  <c r="J19" i="2"/>
  <c r="J15" i="2"/>
  <c r="J11" i="2"/>
  <c r="I51" i="2" l="1"/>
  <c r="I47" i="2"/>
  <c r="I43" i="2"/>
  <c r="I39" i="2"/>
  <c r="I35" i="2"/>
  <c r="I31" i="2"/>
  <c r="I27" i="2"/>
  <c r="I23" i="2"/>
  <c r="I19" i="2"/>
  <c r="I15" i="2"/>
  <c r="I11" i="2"/>
  <c r="H51" i="2" l="1"/>
  <c r="H47" i="2"/>
  <c r="H43" i="2"/>
  <c r="H39" i="2"/>
  <c r="H35" i="2"/>
  <c r="H31" i="2"/>
  <c r="H27" i="2"/>
  <c r="H23" i="2"/>
  <c r="H19" i="2"/>
  <c r="H15" i="2"/>
  <c r="H11" i="2"/>
  <c r="G51" i="2" l="1"/>
  <c r="G47" i="2"/>
  <c r="G43" i="2"/>
  <c r="G39" i="2"/>
  <c r="G35" i="2"/>
  <c r="G31" i="2"/>
  <c r="G27" i="2"/>
  <c r="G23" i="2"/>
  <c r="G19" i="2"/>
  <c r="G15" i="2"/>
  <c r="G11" i="2"/>
  <c r="F51" i="2" l="1"/>
  <c r="F47" i="2"/>
  <c r="F43" i="2"/>
  <c r="F39" i="2"/>
  <c r="F35" i="2"/>
  <c r="F31" i="2"/>
  <c r="F27" i="2"/>
  <c r="F23" i="2"/>
  <c r="F19" i="2"/>
  <c r="F15" i="2"/>
  <c r="F11" i="2"/>
  <c r="E11" i="2" l="1"/>
  <c r="E51" i="2"/>
  <c r="E47" i="2"/>
  <c r="E43" i="2"/>
  <c r="E39" i="2"/>
  <c r="E35" i="2"/>
  <c r="E31" i="2"/>
  <c r="E27" i="2"/>
  <c r="E23" i="2"/>
  <c r="E19" i="2"/>
  <c r="E15" i="2"/>
  <c r="P50" i="2" l="1"/>
  <c r="P49" i="2"/>
  <c r="P48" i="2"/>
  <c r="P46" i="2"/>
  <c r="P45" i="2"/>
  <c r="P44" i="2"/>
  <c r="P42" i="2"/>
  <c r="P41" i="2"/>
  <c r="P40" i="2"/>
  <c r="P38" i="2"/>
  <c r="P37" i="2"/>
  <c r="P36" i="2"/>
  <c r="P34" i="2"/>
  <c r="P33" i="2"/>
  <c r="P32" i="2"/>
  <c r="P30" i="2"/>
  <c r="P29" i="2"/>
  <c r="P28" i="2"/>
  <c r="P26" i="2"/>
  <c r="P25" i="2"/>
  <c r="P24" i="2"/>
  <c r="P22" i="2"/>
  <c r="P21" i="2"/>
  <c r="P20" i="2"/>
  <c r="P18" i="2"/>
  <c r="P17" i="2"/>
  <c r="P16" i="2"/>
  <c r="P14" i="2"/>
  <c r="P13" i="2"/>
  <c r="P12" i="2"/>
  <c r="P10" i="2"/>
  <c r="P9" i="2"/>
  <c r="P8" i="2"/>
  <c r="D51" i="2"/>
  <c r="D47" i="2"/>
  <c r="D43" i="2"/>
  <c r="D39" i="2"/>
  <c r="D35" i="2"/>
  <c r="D31" i="2"/>
  <c r="D27" i="2"/>
  <c r="D23" i="2"/>
  <c r="D19" i="2"/>
  <c r="D15" i="2"/>
  <c r="D11" i="2"/>
  <c r="C51" i="2"/>
  <c r="P51" i="2" s="1"/>
  <c r="C47" i="2"/>
  <c r="C43" i="2"/>
  <c r="C39" i="2"/>
  <c r="C35" i="2"/>
  <c r="C31" i="2"/>
  <c r="C27" i="2"/>
  <c r="C23" i="2"/>
  <c r="C19" i="2"/>
  <c r="C15" i="2"/>
  <c r="C11" i="2"/>
  <c r="P51" i="1" l="1"/>
  <c r="P47" i="1"/>
  <c r="P43" i="1"/>
  <c r="P39" i="1"/>
  <c r="P35" i="1"/>
  <c r="P31" i="1"/>
  <c r="P27" i="1"/>
  <c r="P23" i="1"/>
  <c r="P19" i="1"/>
  <c r="P15" i="1"/>
  <c r="P11" i="1"/>
  <c r="O51" i="1" l="1"/>
  <c r="O47" i="1"/>
  <c r="O43" i="1"/>
  <c r="O39" i="1"/>
  <c r="O35" i="1"/>
  <c r="O31" i="1"/>
  <c r="O27" i="1"/>
  <c r="O23" i="1"/>
  <c r="O19" i="1"/>
  <c r="O15" i="1"/>
  <c r="O11" i="1"/>
  <c r="N51" i="1" l="1"/>
  <c r="N47" i="1"/>
  <c r="N43" i="1"/>
  <c r="N39" i="1"/>
  <c r="N35" i="1"/>
  <c r="N31" i="1"/>
  <c r="N27" i="1"/>
  <c r="N23" i="1"/>
  <c r="N19" i="1"/>
  <c r="N15" i="1"/>
  <c r="N11" i="1"/>
  <c r="M51" i="1" l="1"/>
  <c r="M47" i="1"/>
  <c r="M43" i="1"/>
  <c r="M39" i="1"/>
  <c r="M35" i="1"/>
  <c r="M31" i="1"/>
  <c r="M27" i="1"/>
  <c r="M23" i="1"/>
  <c r="M19" i="1"/>
  <c r="M15" i="1"/>
  <c r="M11" i="1"/>
  <c r="L51" i="1" l="1"/>
  <c r="L47" i="1"/>
  <c r="L43" i="1"/>
  <c r="L39" i="1"/>
  <c r="L35" i="1"/>
  <c r="L31" i="1"/>
  <c r="L27" i="1"/>
  <c r="L23" i="1"/>
  <c r="L19" i="1"/>
  <c r="L15" i="1"/>
  <c r="L11" i="1"/>
  <c r="K51" i="1" l="1"/>
  <c r="K47" i="1"/>
  <c r="K43" i="1"/>
  <c r="K39" i="1"/>
  <c r="K35" i="1"/>
  <c r="K31" i="1"/>
  <c r="K27" i="1"/>
  <c r="K23" i="1"/>
  <c r="K19" i="1"/>
  <c r="K15" i="1"/>
  <c r="K11" i="1"/>
  <c r="J51" i="1" l="1"/>
  <c r="J47" i="1"/>
  <c r="J43" i="1"/>
  <c r="J39" i="1"/>
  <c r="J35" i="1"/>
  <c r="J31" i="1"/>
  <c r="J27" i="1"/>
  <c r="J23" i="1"/>
  <c r="J19" i="1"/>
  <c r="J15" i="1"/>
  <c r="J11" i="1"/>
  <c r="I51" i="1" l="1"/>
  <c r="I47" i="1"/>
  <c r="I43" i="1"/>
  <c r="I39" i="1"/>
  <c r="I35" i="1"/>
  <c r="I31" i="1"/>
  <c r="I27" i="1"/>
  <c r="I23" i="1"/>
  <c r="I19" i="1"/>
  <c r="I15" i="1"/>
  <c r="I11" i="1"/>
  <c r="H47" i="1" l="1"/>
  <c r="H43" i="1"/>
  <c r="H39" i="1"/>
  <c r="H35" i="1"/>
  <c r="H31" i="1"/>
  <c r="H27" i="1"/>
  <c r="H23" i="1"/>
  <c r="H19" i="1"/>
  <c r="H15" i="1"/>
  <c r="H11" i="1"/>
  <c r="G51" i="1" l="1"/>
  <c r="G47" i="1"/>
  <c r="G43" i="1"/>
  <c r="G39" i="1"/>
  <c r="G35" i="1"/>
  <c r="G31" i="1"/>
  <c r="G27" i="1"/>
  <c r="G23" i="1"/>
  <c r="G19" i="1"/>
  <c r="G15" i="1"/>
  <c r="G11" i="1"/>
  <c r="F51" i="1" l="1"/>
  <c r="F47" i="1"/>
  <c r="F43" i="1"/>
  <c r="F39" i="1"/>
  <c r="F35" i="1"/>
  <c r="F31" i="1"/>
  <c r="F27" i="1"/>
  <c r="F23" i="1"/>
  <c r="F19" i="1"/>
  <c r="F15" i="1"/>
  <c r="F11" i="1"/>
  <c r="E51" i="1" l="1"/>
  <c r="E47" i="1"/>
  <c r="E43" i="1"/>
  <c r="E39" i="1"/>
  <c r="E35" i="1"/>
  <c r="E31" i="1"/>
  <c r="E27" i="1"/>
  <c r="E23" i="1"/>
  <c r="E19" i="1"/>
  <c r="E15" i="1"/>
  <c r="E11" i="1"/>
  <c r="P495" i="21" l="1"/>
  <c r="P496" i="21"/>
  <c r="P497" i="21"/>
  <c r="P498" i="21"/>
  <c r="P499" i="21"/>
  <c r="P500" i="21"/>
  <c r="P501" i="21"/>
  <c r="P502" i="21"/>
  <c r="P503" i="21"/>
  <c r="P504" i="21"/>
  <c r="P505" i="21"/>
  <c r="P506" i="21"/>
  <c r="P507" i="21"/>
  <c r="P508" i="21"/>
  <c r="P509" i="21"/>
  <c r="P510" i="21"/>
  <c r="P511" i="21"/>
  <c r="P512" i="21"/>
  <c r="P513" i="21"/>
  <c r="P514" i="21"/>
  <c r="P515" i="21"/>
  <c r="P516" i="21"/>
  <c r="P517" i="21"/>
  <c r="P518" i="21"/>
  <c r="P519" i="21"/>
  <c r="P520" i="21"/>
  <c r="P521" i="21"/>
  <c r="P522" i="21"/>
  <c r="P523" i="21"/>
  <c r="P524" i="21"/>
  <c r="P525" i="21"/>
  <c r="P526" i="21"/>
  <c r="P494" i="21"/>
  <c r="P459" i="21"/>
  <c r="P460" i="21"/>
  <c r="P461" i="21"/>
  <c r="P462" i="21"/>
  <c r="P463" i="21"/>
  <c r="P464" i="21"/>
  <c r="P465" i="21"/>
  <c r="P466" i="21"/>
  <c r="P467" i="21"/>
  <c r="P468" i="21"/>
  <c r="P469" i="21"/>
  <c r="P470" i="21"/>
  <c r="P471" i="21"/>
  <c r="P472" i="21"/>
  <c r="P473" i="21"/>
  <c r="P474" i="21"/>
  <c r="P475" i="21"/>
  <c r="P476" i="21"/>
  <c r="P477" i="21"/>
  <c r="P478" i="21"/>
  <c r="P479" i="21"/>
  <c r="P480" i="21"/>
  <c r="P481" i="21"/>
  <c r="P482" i="21"/>
  <c r="P483" i="21"/>
  <c r="P484" i="21"/>
  <c r="P485" i="21"/>
  <c r="P486" i="21"/>
  <c r="P487" i="21"/>
  <c r="P488" i="21"/>
  <c r="P489" i="21"/>
  <c r="P490" i="21"/>
  <c r="P491" i="21"/>
  <c r="P492" i="21"/>
  <c r="P493" i="21"/>
  <c r="P458" i="21"/>
  <c r="J33" i="49" l="1"/>
  <c r="J34" i="49"/>
  <c r="J35" i="49"/>
  <c r="F37" i="49"/>
  <c r="F38" i="49"/>
  <c r="F39" i="49"/>
  <c r="D51" i="1" l="1"/>
  <c r="D47" i="1"/>
  <c r="D43" i="1"/>
  <c r="D39" i="1"/>
  <c r="D35" i="1"/>
  <c r="D31" i="1"/>
  <c r="D27" i="1"/>
  <c r="D23" i="1"/>
  <c r="D19" i="1"/>
  <c r="D15" i="1"/>
  <c r="C51" i="1"/>
  <c r="C47" i="1"/>
  <c r="C43" i="1"/>
  <c r="C39" i="1"/>
  <c r="C35" i="1"/>
  <c r="C31" i="1"/>
  <c r="C27" i="1"/>
  <c r="C23" i="1"/>
  <c r="C19" i="1"/>
  <c r="C15" i="1"/>
  <c r="D11" i="1"/>
  <c r="C11" i="1"/>
  <c r="N40" i="49" l="1"/>
  <c r="N41" i="49"/>
  <c r="N42" i="49"/>
  <c r="N43" i="49"/>
  <c r="N44" i="49"/>
  <c r="M48" i="49"/>
  <c r="M44" i="49"/>
  <c r="M17" i="49"/>
  <c r="M20" i="49" s="1"/>
  <c r="M18" i="49"/>
  <c r="M19" i="49"/>
  <c r="M21" i="49"/>
  <c r="M24" i="49" s="1"/>
  <c r="M22" i="49"/>
  <c r="M23" i="49"/>
  <c r="M25" i="49"/>
  <c r="M28" i="49" s="1"/>
  <c r="M26" i="49"/>
  <c r="M27" i="49"/>
  <c r="M29" i="49"/>
  <c r="M32" i="49" s="1"/>
  <c r="M30" i="49"/>
  <c r="M31" i="49"/>
  <c r="M33" i="49"/>
  <c r="M36" i="49" s="1"/>
  <c r="M34" i="49"/>
  <c r="M35" i="49"/>
  <c r="M37" i="49"/>
  <c r="M40" i="49" s="1"/>
  <c r="M38" i="49"/>
  <c r="M39" i="49"/>
  <c r="M41" i="49"/>
  <c r="M42" i="49"/>
  <c r="M43" i="49"/>
  <c r="M45" i="49"/>
  <c r="M46" i="49"/>
  <c r="M47" i="49"/>
  <c r="M49" i="49"/>
  <c r="M52" i="49" s="1"/>
  <c r="M50" i="49"/>
  <c r="M51" i="49"/>
  <c r="M13" i="49"/>
  <c r="M16" i="49" s="1"/>
  <c r="M14" i="49"/>
  <c r="M15" i="49"/>
  <c r="M9" i="49"/>
  <c r="M12" i="49" s="1"/>
  <c r="M11" i="49"/>
  <c r="M10" i="49"/>
  <c r="J16" i="49" l="1"/>
  <c r="J52" i="49"/>
  <c r="H50" i="49"/>
  <c r="H51" i="49"/>
  <c r="H46" i="49"/>
  <c r="H47" i="49"/>
  <c r="H42" i="49"/>
  <c r="H43" i="49"/>
  <c r="H38" i="49"/>
  <c r="H39" i="49"/>
  <c r="H34" i="49"/>
  <c r="H35" i="49"/>
  <c r="H30" i="49"/>
  <c r="H31" i="49"/>
  <c r="H26" i="49"/>
  <c r="H27" i="49"/>
  <c r="H22" i="49"/>
  <c r="H23" i="49"/>
  <c r="H18" i="49"/>
  <c r="H19" i="49"/>
  <c r="H49" i="49"/>
  <c r="H45" i="49"/>
  <c r="H41" i="49"/>
  <c r="H37" i="49"/>
  <c r="H33" i="49"/>
  <c r="H29" i="49"/>
  <c r="H25" i="49"/>
  <c r="H21" i="49"/>
  <c r="H17" i="49"/>
  <c r="H14" i="49"/>
  <c r="H15" i="49"/>
  <c r="H13" i="49"/>
  <c r="H11" i="49"/>
  <c r="H10" i="49"/>
  <c r="H9" i="49"/>
  <c r="J20" i="49"/>
  <c r="I21" i="49"/>
  <c r="J21" i="49"/>
  <c r="I22" i="49"/>
  <c r="J22" i="49"/>
  <c r="I23" i="49"/>
  <c r="J23" i="49"/>
  <c r="I24" i="49"/>
  <c r="J24" i="49"/>
  <c r="I25" i="49"/>
  <c r="J25" i="49"/>
  <c r="I26" i="49"/>
  <c r="J26" i="49"/>
  <c r="I27" i="49"/>
  <c r="J27" i="49"/>
  <c r="I28" i="49"/>
  <c r="J28" i="49"/>
  <c r="I29" i="49"/>
  <c r="J29" i="49"/>
  <c r="I30" i="49"/>
  <c r="J30" i="49"/>
  <c r="I31" i="49"/>
  <c r="J31" i="49"/>
  <c r="I32" i="49"/>
  <c r="J32" i="49"/>
  <c r="I33" i="49"/>
  <c r="I34" i="49"/>
  <c r="I35" i="49"/>
  <c r="I36" i="49"/>
  <c r="J36" i="49"/>
  <c r="I37" i="49"/>
  <c r="J37" i="49"/>
  <c r="I38" i="49"/>
  <c r="J38" i="49"/>
  <c r="I39" i="49"/>
  <c r="J39" i="49"/>
  <c r="I40" i="49"/>
  <c r="J40" i="49"/>
  <c r="I41" i="49"/>
  <c r="J41" i="49"/>
  <c r="I42" i="49"/>
  <c r="J42" i="49"/>
  <c r="I43" i="49"/>
  <c r="J43" i="49"/>
  <c r="I44" i="49"/>
  <c r="J44" i="49"/>
  <c r="I45" i="49"/>
  <c r="J45" i="49"/>
  <c r="I46" i="49"/>
  <c r="J46" i="49"/>
  <c r="I47" i="49"/>
  <c r="J47" i="49"/>
  <c r="I48" i="49"/>
  <c r="J48" i="49"/>
  <c r="I49" i="49"/>
  <c r="J49" i="49"/>
  <c r="I50" i="49"/>
  <c r="J50" i="49"/>
  <c r="I51" i="49"/>
  <c r="J51" i="49"/>
  <c r="I52" i="49"/>
  <c r="I14" i="49"/>
  <c r="J14" i="49"/>
  <c r="I15" i="49"/>
  <c r="J15" i="49"/>
  <c r="I16" i="49"/>
  <c r="I17" i="49"/>
  <c r="J17" i="49"/>
  <c r="I18" i="49"/>
  <c r="J18" i="49"/>
  <c r="I19" i="49"/>
  <c r="J19" i="49"/>
  <c r="I20" i="49"/>
  <c r="J13" i="49"/>
  <c r="G10" i="49"/>
  <c r="G11" i="49"/>
  <c r="I10" i="49"/>
  <c r="J10" i="49"/>
  <c r="I11" i="49"/>
  <c r="J11" i="49"/>
  <c r="J9" i="49"/>
  <c r="K12" i="49"/>
  <c r="H51" i="1" l="1"/>
  <c r="R51" i="1" l="1"/>
  <c r="R40" i="1" l="1"/>
  <c r="R41" i="1"/>
  <c r="R42" i="1"/>
  <c r="P428" i="21" l="1"/>
  <c r="P429" i="21"/>
  <c r="P430" i="21"/>
  <c r="P433" i="21"/>
  <c r="P435" i="21"/>
  <c r="P436" i="21"/>
  <c r="P438" i="21"/>
  <c r="P441" i="21"/>
  <c r="P442" i="21"/>
  <c r="P444" i="21"/>
  <c r="P445" i="21"/>
  <c r="P447" i="21"/>
  <c r="P448" i="21"/>
  <c r="P450" i="21"/>
  <c r="P451" i="21"/>
  <c r="P453" i="21"/>
  <c r="P456" i="21"/>
  <c r="P457" i="21"/>
  <c r="P454" i="21"/>
  <c r="P443" i="21"/>
  <c r="P432" i="21"/>
  <c r="P439" i="21"/>
  <c r="P455" i="21" l="1"/>
  <c r="P449" i="21"/>
  <c r="P437" i="21"/>
  <c r="P452" i="21"/>
  <c r="P431" i="21"/>
  <c r="P440" i="21"/>
  <c r="P434" i="21"/>
  <c r="P446" i="21"/>
  <c r="D18" i="49" l="1"/>
  <c r="D19" i="49"/>
  <c r="Q51" i="1" l="1"/>
  <c r="Q11" i="1"/>
  <c r="C52" i="49" l="1"/>
  <c r="B52" i="49"/>
  <c r="C396" i="21" l="1"/>
  <c r="C397" i="21"/>
  <c r="C398" i="21"/>
  <c r="C399" i="21"/>
  <c r="C400" i="21"/>
  <c r="C401" i="21"/>
  <c r="C402" i="21"/>
  <c r="C403" i="21"/>
  <c r="C404" i="21"/>
  <c r="C405" i="21"/>
  <c r="C406" i="21"/>
  <c r="C407" i="21"/>
  <c r="C408" i="21"/>
  <c r="C409" i="21"/>
  <c r="C410" i="21"/>
  <c r="C411" i="21"/>
  <c r="C412" i="21"/>
  <c r="C413" i="21"/>
  <c r="C414" i="21"/>
  <c r="C415" i="21"/>
  <c r="C416" i="21"/>
  <c r="C417" i="21"/>
  <c r="C418" i="21"/>
  <c r="C419" i="21"/>
  <c r="C420" i="21"/>
  <c r="C421" i="21"/>
  <c r="C422" i="21"/>
  <c r="C423" i="21"/>
  <c r="C424" i="21"/>
  <c r="C425" i="21"/>
  <c r="C426" i="21"/>
  <c r="C427" i="21"/>
  <c r="C395" i="21"/>
  <c r="C332" i="1" l="1"/>
  <c r="R8" i="1"/>
  <c r="G46" i="49" l="1"/>
  <c r="CM37" i="50" s="1"/>
  <c r="G47" i="49"/>
  <c r="CM38" i="50" s="1"/>
  <c r="D9" i="49"/>
  <c r="E12" i="49" s="1"/>
  <c r="D10" i="49"/>
  <c r="CJ10" i="50" s="1"/>
  <c r="D11" i="49"/>
  <c r="CJ11" i="50" s="1"/>
  <c r="D13" i="49"/>
  <c r="E16" i="49" s="1"/>
  <c r="D15" i="49"/>
  <c r="CJ14" i="50" s="1"/>
  <c r="D17" i="49"/>
  <c r="E20" i="49" s="1"/>
  <c r="CJ16" i="50"/>
  <c r="CJ17" i="50"/>
  <c r="D21" i="49"/>
  <c r="E24" i="49" s="1"/>
  <c r="D23" i="49"/>
  <c r="CJ20" i="50" s="1"/>
  <c r="D25" i="49"/>
  <c r="E28" i="49" s="1"/>
  <c r="D26" i="49"/>
  <c r="CJ22" i="50" s="1"/>
  <c r="D27" i="49"/>
  <c r="CJ23" i="50" s="1"/>
  <c r="D30" i="49"/>
  <c r="CJ25" i="50" s="1"/>
  <c r="D31" i="49"/>
  <c r="CJ26" i="50" s="1"/>
  <c r="D33" i="49"/>
  <c r="E36" i="49" s="1"/>
  <c r="D34" i="49"/>
  <c r="CJ28" i="50" s="1"/>
  <c r="D35" i="49"/>
  <c r="CJ29" i="50" s="1"/>
  <c r="D37" i="49"/>
  <c r="E40" i="49" s="1"/>
  <c r="D38" i="49"/>
  <c r="CJ31" i="50" s="1"/>
  <c r="D39" i="49"/>
  <c r="CJ32" i="50" s="1"/>
  <c r="D41" i="49"/>
  <c r="E44" i="49" s="1"/>
  <c r="D42" i="49"/>
  <c r="CJ34" i="50" s="1"/>
  <c r="D43" i="49"/>
  <c r="CJ35" i="50" s="1"/>
  <c r="D45" i="49"/>
  <c r="E48" i="49" s="1"/>
  <c r="D47" i="49"/>
  <c r="CJ38" i="50" s="1"/>
  <c r="D49" i="49"/>
  <c r="D50" i="49"/>
  <c r="D51" i="49"/>
  <c r="C9" i="49"/>
  <c r="P5" i="21"/>
  <c r="P328" i="21"/>
  <c r="P327" i="21"/>
  <c r="P326" i="21"/>
  <c r="P325" i="21"/>
  <c r="P324" i="21"/>
  <c r="P323" i="21"/>
  <c r="P322" i="21"/>
  <c r="P321" i="21"/>
  <c r="P320" i="21"/>
  <c r="P319" i="21"/>
  <c r="P318" i="21"/>
  <c r="P317" i="21"/>
  <c r="P316" i="21"/>
  <c r="P315" i="21"/>
  <c r="P314" i="21"/>
  <c r="P313" i="21"/>
  <c r="P312" i="21"/>
  <c r="P311" i="21"/>
  <c r="P310" i="21"/>
  <c r="P309" i="21"/>
  <c r="P308" i="21"/>
  <c r="P307" i="21"/>
  <c r="P306" i="21"/>
  <c r="P305" i="21"/>
  <c r="P304" i="21"/>
  <c r="P303" i="21"/>
  <c r="P302" i="21"/>
  <c r="P301" i="21"/>
  <c r="P300" i="21"/>
  <c r="P299" i="21"/>
  <c r="P298" i="21"/>
  <c r="P297" i="21"/>
  <c r="P296" i="21"/>
  <c r="P229" i="21"/>
  <c r="P228" i="21"/>
  <c r="P227" i="21"/>
  <c r="P226" i="21"/>
  <c r="P225" i="21"/>
  <c r="P224" i="21"/>
  <c r="P223" i="21"/>
  <c r="P222" i="21"/>
  <c r="P221" i="21"/>
  <c r="P220" i="21"/>
  <c r="P219" i="21"/>
  <c r="P218" i="21"/>
  <c r="P217" i="21"/>
  <c r="P216" i="21"/>
  <c r="P215" i="21"/>
  <c r="P214" i="21"/>
  <c r="P213" i="21"/>
  <c r="P212" i="21"/>
  <c r="P211" i="21"/>
  <c r="P210" i="21"/>
  <c r="P209" i="21"/>
  <c r="P208" i="21"/>
  <c r="P207" i="21"/>
  <c r="P206" i="21"/>
  <c r="P205" i="21"/>
  <c r="P204" i="21"/>
  <c r="P203" i="21"/>
  <c r="P202" i="21"/>
  <c r="P201" i="21"/>
  <c r="P200" i="21"/>
  <c r="P133" i="21"/>
  <c r="P132" i="21"/>
  <c r="P131" i="21"/>
  <c r="P130" i="21"/>
  <c r="P129" i="21"/>
  <c r="P128" i="21"/>
  <c r="P127" i="21"/>
  <c r="P126" i="21"/>
  <c r="P125" i="21"/>
  <c r="P124" i="21"/>
  <c r="P123" i="21"/>
  <c r="P122" i="21"/>
  <c r="P121" i="21"/>
  <c r="P120" i="21"/>
  <c r="P119" i="21"/>
  <c r="P118" i="21"/>
  <c r="P117" i="21"/>
  <c r="P116" i="21"/>
  <c r="P115" i="21"/>
  <c r="P114" i="21"/>
  <c r="P113" i="21"/>
  <c r="P112" i="21"/>
  <c r="P111" i="21"/>
  <c r="P110" i="21"/>
  <c r="P109" i="21"/>
  <c r="P108" i="21"/>
  <c r="P107" i="21"/>
  <c r="P106" i="21"/>
  <c r="P105" i="21"/>
  <c r="P104" i="21"/>
  <c r="P103" i="21"/>
  <c r="P102" i="21"/>
  <c r="P101" i="21"/>
  <c r="P100" i="21"/>
  <c r="P99" i="21"/>
  <c r="P98" i="21"/>
  <c r="P97" i="21"/>
  <c r="P96" i="21"/>
  <c r="P95" i="21"/>
  <c r="P94" i="21"/>
  <c r="P93" i="21"/>
  <c r="P92" i="21"/>
  <c r="P91" i="21"/>
  <c r="P90" i="21"/>
  <c r="P89" i="21"/>
  <c r="P88" i="21"/>
  <c r="P87" i="21"/>
  <c r="P86" i="21"/>
  <c r="P85" i="21"/>
  <c r="P84" i="21"/>
  <c r="P83" i="21"/>
  <c r="P82" i="21"/>
  <c r="P81" i="21"/>
  <c r="P80" i="21"/>
  <c r="P79" i="21"/>
  <c r="P78" i="21"/>
  <c r="P77" i="21"/>
  <c r="P76" i="21"/>
  <c r="P75" i="21"/>
  <c r="P74" i="21"/>
  <c r="P73" i="21"/>
  <c r="P72" i="21"/>
  <c r="P71" i="21"/>
  <c r="P70" i="21"/>
  <c r="P69" i="21"/>
  <c r="P68" i="21"/>
  <c r="P67" i="21"/>
  <c r="P66" i="21"/>
  <c r="P65" i="21"/>
  <c r="P61" i="21"/>
  <c r="P60" i="21"/>
  <c r="P59" i="21"/>
  <c r="P58" i="21"/>
  <c r="P57" i="21"/>
  <c r="P56" i="21"/>
  <c r="P55" i="21"/>
  <c r="P54" i="21"/>
  <c r="P53" i="2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K27" i="49"/>
  <c r="CQ23" i="50" s="1"/>
  <c r="K35" i="49"/>
  <c r="CQ29" i="50" s="1"/>
  <c r="K15" i="49"/>
  <c r="CQ14" i="50" s="1"/>
  <c r="K43" i="49"/>
  <c r="CQ35" i="50" s="1"/>
  <c r="I9" i="49"/>
  <c r="CO10" i="50"/>
  <c r="CO11" i="50"/>
  <c r="I13" i="49"/>
  <c r="CO13" i="50"/>
  <c r="CO14" i="50"/>
  <c r="CO15" i="50"/>
  <c r="CO16" i="50"/>
  <c r="CO17" i="50"/>
  <c r="CO19" i="50"/>
  <c r="CO20" i="50"/>
  <c r="CO22" i="50"/>
  <c r="CO23" i="50"/>
  <c r="CO25" i="50"/>
  <c r="CO26" i="50"/>
  <c r="CO27" i="50"/>
  <c r="CO28" i="50"/>
  <c r="CO29" i="50"/>
  <c r="CO31" i="50"/>
  <c r="CO32" i="50"/>
  <c r="CO34" i="50"/>
  <c r="CO35" i="50"/>
  <c r="CO37" i="50"/>
  <c r="CO38" i="50"/>
  <c r="CN28" i="50"/>
  <c r="CN29" i="50"/>
  <c r="G9" i="49"/>
  <c r="CM10" i="50"/>
  <c r="CM11" i="50"/>
  <c r="G13" i="49"/>
  <c r="F13" i="49"/>
  <c r="G14" i="49"/>
  <c r="CM13" i="50" s="1"/>
  <c r="G15" i="49"/>
  <c r="CM14" i="50" s="1"/>
  <c r="G17" i="49"/>
  <c r="G18" i="49"/>
  <c r="CM16" i="50" s="1"/>
  <c r="G19" i="49"/>
  <c r="CM17" i="50" s="1"/>
  <c r="F21" i="49"/>
  <c r="G22" i="49"/>
  <c r="CM19" i="50" s="1"/>
  <c r="G23" i="49"/>
  <c r="CM20" i="50" s="1"/>
  <c r="F25" i="49"/>
  <c r="G26" i="49"/>
  <c r="CM22" i="50" s="1"/>
  <c r="G27" i="49"/>
  <c r="CM23" i="50" s="1"/>
  <c r="G30" i="49"/>
  <c r="CM25" i="50" s="1"/>
  <c r="G31" i="49"/>
  <c r="CM26" i="50" s="1"/>
  <c r="G34" i="49"/>
  <c r="CM28" i="50" s="1"/>
  <c r="G35" i="49"/>
  <c r="CM29" i="50" s="1"/>
  <c r="G38" i="49"/>
  <c r="CM31" i="50" s="1"/>
  <c r="G39" i="49"/>
  <c r="CM32" i="50" s="1"/>
  <c r="G42" i="49"/>
  <c r="CM34" i="50" s="1"/>
  <c r="G43" i="49"/>
  <c r="CM35" i="50" s="1"/>
  <c r="G50" i="49"/>
  <c r="G51" i="49"/>
  <c r="F9" i="49"/>
  <c r="F10" i="49"/>
  <c r="CL10" i="50" s="1"/>
  <c r="F11" i="49"/>
  <c r="CL11" i="50" s="1"/>
  <c r="F14" i="49"/>
  <c r="CL13" i="50" s="1"/>
  <c r="F15" i="49"/>
  <c r="CL14" i="50" s="1"/>
  <c r="F17" i="49"/>
  <c r="F18" i="49"/>
  <c r="CL16" i="50" s="1"/>
  <c r="F19" i="49"/>
  <c r="CL17" i="50" s="1"/>
  <c r="F22" i="49"/>
  <c r="CL19" i="50" s="1"/>
  <c r="F23" i="49"/>
  <c r="CL20" i="50" s="1"/>
  <c r="F26" i="49"/>
  <c r="CL22" i="50" s="1"/>
  <c r="F27" i="49"/>
  <c r="CL23" i="50" s="1"/>
  <c r="F29" i="49"/>
  <c r="F30" i="49"/>
  <c r="CL25" i="50" s="1"/>
  <c r="F31" i="49"/>
  <c r="CL26" i="50" s="1"/>
  <c r="F33" i="49"/>
  <c r="F34" i="49"/>
  <c r="CL28" i="50" s="1"/>
  <c r="F35" i="49"/>
  <c r="CL29" i="50" s="1"/>
  <c r="CK30" i="50"/>
  <c r="CL31" i="50"/>
  <c r="CL32" i="50"/>
  <c r="F41" i="49"/>
  <c r="F42" i="49"/>
  <c r="CL34" i="50" s="1"/>
  <c r="F43" i="49"/>
  <c r="CL35" i="50" s="1"/>
  <c r="F45" i="49"/>
  <c r="F46" i="49"/>
  <c r="CL37" i="50" s="1"/>
  <c r="F47" i="49"/>
  <c r="CL38" i="50" s="1"/>
  <c r="F49" i="49"/>
  <c r="F50" i="49"/>
  <c r="F51" i="49"/>
  <c r="CK10" i="50"/>
  <c r="CK11" i="50"/>
  <c r="CK13" i="50"/>
  <c r="CK14" i="50"/>
  <c r="CK16" i="50"/>
  <c r="CK17" i="50"/>
  <c r="CK19" i="50"/>
  <c r="CK20" i="50"/>
  <c r="CK22" i="50"/>
  <c r="CK23" i="50"/>
  <c r="CK25" i="50"/>
  <c r="CK26" i="50"/>
  <c r="CK28" i="50"/>
  <c r="CK29" i="50"/>
  <c r="CK31" i="50"/>
  <c r="CK32" i="50"/>
  <c r="CK34" i="50"/>
  <c r="CK35" i="50"/>
  <c r="CK37" i="50"/>
  <c r="CK38" i="50"/>
  <c r="N9" i="49"/>
  <c r="CS10" i="50"/>
  <c r="CS11" i="50"/>
  <c r="CS13" i="50"/>
  <c r="CS14" i="50"/>
  <c r="CS16" i="50"/>
  <c r="CS17" i="50"/>
  <c r="CS19" i="50"/>
  <c r="CS20" i="50"/>
  <c r="CS22" i="50"/>
  <c r="CS23" i="50"/>
  <c r="CS28" i="50"/>
  <c r="CS29" i="50"/>
  <c r="CS31" i="50"/>
  <c r="CS32" i="50"/>
  <c r="CS34" i="50"/>
  <c r="CS35" i="50"/>
  <c r="CS37" i="50"/>
  <c r="CS38" i="50"/>
  <c r="K9" i="49"/>
  <c r="L10" i="49"/>
  <c r="CR10" i="50" s="1"/>
  <c r="L11" i="49"/>
  <c r="CR11" i="50" s="1"/>
  <c r="N11" i="49"/>
  <c r="CT11" i="50" s="1"/>
  <c r="R10" i="1"/>
  <c r="C11" i="49" s="1"/>
  <c r="CI11" i="50" s="1"/>
  <c r="CP11" i="50"/>
  <c r="K11" i="49"/>
  <c r="CQ11" i="50" s="1"/>
  <c r="L13" i="49"/>
  <c r="K13" i="49"/>
  <c r="K17" i="49"/>
  <c r="L21" i="49"/>
  <c r="K25" i="49"/>
  <c r="K29" i="49"/>
  <c r="L33" i="49"/>
  <c r="K33" i="49"/>
  <c r="K37" i="49"/>
  <c r="K41" i="49"/>
  <c r="L45" i="49"/>
  <c r="L46" i="49"/>
  <c r="CR37" i="50" s="1"/>
  <c r="N46" i="49"/>
  <c r="CT37" i="50" s="1"/>
  <c r="R45" i="1"/>
  <c r="C46" i="49" s="1"/>
  <c r="CI37" i="50" s="1"/>
  <c r="D46" i="49"/>
  <c r="CJ37" i="50" s="1"/>
  <c r="CP37" i="50"/>
  <c r="K46" i="49"/>
  <c r="R48" i="1"/>
  <c r="L47" i="49"/>
  <c r="CR38" i="50" s="1"/>
  <c r="N47" i="49"/>
  <c r="CT38" i="50" s="1"/>
  <c r="R46" i="1"/>
  <c r="C47" i="49" s="1"/>
  <c r="CI38" i="50" s="1"/>
  <c r="CP38" i="50"/>
  <c r="K47" i="49"/>
  <c r="L38" i="49"/>
  <c r="N38" i="49"/>
  <c r="CT31" i="50" s="1"/>
  <c r="R37" i="1"/>
  <c r="C38" i="49" s="1"/>
  <c r="CI31" i="50" s="1"/>
  <c r="CP31" i="50"/>
  <c r="K38" i="49"/>
  <c r="CQ31" i="50" s="1"/>
  <c r="L39" i="49"/>
  <c r="K10" i="49"/>
  <c r="CQ10" i="50" s="1"/>
  <c r="K39" i="49"/>
  <c r="CQ32" i="50" s="1"/>
  <c r="K23" i="49"/>
  <c r="CQ20" i="50" s="1"/>
  <c r="K21" i="49"/>
  <c r="CP18" i="50"/>
  <c r="CP30" i="50"/>
  <c r="CP33" i="50"/>
  <c r="K45" i="49"/>
  <c r="R28" i="1"/>
  <c r="C29" i="49" s="1"/>
  <c r="R30" i="1"/>
  <c r="C31" i="49" s="1"/>
  <c r="CI26" i="50" s="1"/>
  <c r="R29" i="1"/>
  <c r="C30" i="49" s="1"/>
  <c r="CI25" i="50" s="1"/>
  <c r="R44" i="1"/>
  <c r="C45" i="49" s="1"/>
  <c r="C43" i="49"/>
  <c r="CI35" i="50" s="1"/>
  <c r="C42" i="49"/>
  <c r="CI34" i="50" s="1"/>
  <c r="C41" i="49"/>
  <c r="CI33" i="50" s="1"/>
  <c r="R38" i="1"/>
  <c r="C39" i="49" s="1"/>
  <c r="CI32" i="50" s="1"/>
  <c r="R36" i="1"/>
  <c r="C37" i="49" s="1"/>
  <c r="R34" i="1"/>
  <c r="C35" i="49" s="1"/>
  <c r="CI29" i="50" s="1"/>
  <c r="R33" i="1"/>
  <c r="C34" i="49" s="1"/>
  <c r="CI28" i="50" s="1"/>
  <c r="R32" i="1"/>
  <c r="C33" i="49" s="1"/>
  <c r="R26" i="1"/>
  <c r="C27" i="49" s="1"/>
  <c r="CI23" i="50" s="1"/>
  <c r="R25" i="1"/>
  <c r="C26" i="49" s="1"/>
  <c r="CI22" i="50" s="1"/>
  <c r="R24" i="1"/>
  <c r="C25" i="49" s="1"/>
  <c r="R22" i="1"/>
  <c r="C23" i="49" s="1"/>
  <c r="CI20" i="50" s="1"/>
  <c r="R21" i="1"/>
  <c r="C22" i="49" s="1"/>
  <c r="CI19" i="50" s="1"/>
  <c r="R20" i="1"/>
  <c r="C21" i="49" s="1"/>
  <c r="R18" i="1"/>
  <c r="C19" i="49" s="1"/>
  <c r="CI17" i="50" s="1"/>
  <c r="R17" i="1"/>
  <c r="C18" i="49" s="1"/>
  <c r="CI16" i="50" s="1"/>
  <c r="R16" i="1"/>
  <c r="C17" i="49" s="1"/>
  <c r="R14" i="1"/>
  <c r="C15" i="49" s="1"/>
  <c r="CI14" i="50" s="1"/>
  <c r="R13" i="1"/>
  <c r="C14" i="49" s="1"/>
  <c r="CI13" i="50" s="1"/>
  <c r="R12" i="1"/>
  <c r="C13" i="49" s="1"/>
  <c r="R9" i="1"/>
  <c r="C10" i="49" s="1"/>
  <c r="CI10" i="50" s="1"/>
  <c r="N25" i="49"/>
  <c r="N21" i="49"/>
  <c r="N13" i="49"/>
  <c r="N39" i="49"/>
  <c r="CT32" i="50" s="1"/>
  <c r="N35" i="49"/>
  <c r="CT29" i="50" s="1"/>
  <c r="N31" i="49"/>
  <c r="CT26" i="50" s="1"/>
  <c r="N27" i="49"/>
  <c r="CT23" i="50" s="1"/>
  <c r="N22" i="49"/>
  <c r="CT19" i="50" s="1"/>
  <c r="N19" i="49"/>
  <c r="CT17" i="50" s="1"/>
  <c r="N15" i="49"/>
  <c r="CT14" i="50" s="1"/>
  <c r="N18" i="49"/>
  <c r="CT16" i="50" s="1"/>
  <c r="N34" i="49"/>
  <c r="CT28" i="50" s="1"/>
  <c r="N14" i="49"/>
  <c r="CT13" i="50" s="1"/>
  <c r="N26" i="49"/>
  <c r="CT22" i="50" s="1"/>
  <c r="N23" i="49"/>
  <c r="CT20" i="50" s="1"/>
  <c r="N10" i="49"/>
  <c r="CT10" i="50" s="1"/>
  <c r="N30" i="49"/>
  <c r="CT25" i="50" s="1"/>
  <c r="CT34" i="50"/>
  <c r="D14" i="49"/>
  <c r="CJ13" i="50" s="1"/>
  <c r="D22" i="49"/>
  <c r="CJ19" i="50" s="1"/>
  <c r="D29" i="49"/>
  <c r="E32" i="49" s="1"/>
  <c r="R50" i="1"/>
  <c r="R49" i="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CP17" i="50"/>
  <c r="CP25" i="50"/>
  <c r="CP32" i="50"/>
  <c r="CP14" i="50"/>
  <c r="CP28" i="50"/>
  <c r="CP29" i="50"/>
  <c r="CP26" i="50"/>
  <c r="CP19" i="50"/>
  <c r="CP20" i="50"/>
  <c r="CP10" i="50"/>
  <c r="CP23" i="50"/>
  <c r="CP22" i="50"/>
  <c r="CP16" i="50"/>
  <c r="CP13" i="50"/>
  <c r="CP34" i="50"/>
  <c r="CP35" i="50"/>
  <c r="K22" i="49"/>
  <c r="CQ19" i="50" s="1"/>
  <c r="K14" i="49"/>
  <c r="CQ13" i="50" s="1"/>
  <c r="K19" i="49"/>
  <c r="CQ17" i="50" s="1"/>
  <c r="K18" i="49"/>
  <c r="CQ16" i="50" s="1"/>
  <c r="K30" i="49"/>
  <c r="CQ25" i="50" s="1"/>
  <c r="K34" i="49"/>
  <c r="CQ28" i="50" s="1"/>
  <c r="L18" i="49"/>
  <c r="CR16" i="50" s="1"/>
  <c r="L19" i="49"/>
  <c r="CR17" i="50" s="1"/>
  <c r="K42" i="49"/>
  <c r="CQ34" i="50" s="1"/>
  <c r="L35" i="49"/>
  <c r="CR29" i="50" s="1"/>
  <c r="L34" i="49"/>
  <c r="CR28" i="50" s="1"/>
  <c r="L23" i="49"/>
  <c r="CR20" i="50" s="1"/>
  <c r="K26" i="49"/>
  <c r="CQ22" i="50" s="1"/>
  <c r="L22" i="49"/>
  <c r="CR19" i="50" s="1"/>
  <c r="K31" i="49"/>
  <c r="CQ26" i="50" s="1"/>
  <c r="L15" i="49"/>
  <c r="CR14" i="50" s="1"/>
  <c r="L14" i="49"/>
  <c r="CR13" i="50" s="1"/>
  <c r="L26" i="49"/>
  <c r="CR22" i="50" s="1"/>
  <c r="L27" i="49"/>
  <c r="CR23" i="50" s="1"/>
  <c r="L50" i="49"/>
  <c r="L51" i="49"/>
  <c r="CS25" i="50"/>
  <c r="CS24" i="50"/>
  <c r="CS26" i="50"/>
  <c r="CT35" i="50"/>
  <c r="CM9" i="50" l="1"/>
  <c r="H12" i="49"/>
  <c r="CR32" i="50"/>
  <c r="L42" i="49"/>
  <c r="CR34" i="50" s="1"/>
  <c r="CR31" i="50"/>
  <c r="L41" i="49"/>
  <c r="D52" i="49"/>
  <c r="E52" i="49"/>
  <c r="CQ37" i="50"/>
  <c r="K49" i="49"/>
  <c r="CQ38" i="50"/>
  <c r="K50" i="49"/>
  <c r="O50" i="49" s="1"/>
  <c r="CI36" i="50"/>
  <c r="C48" i="49"/>
  <c r="CI24" i="50"/>
  <c r="C32" i="49"/>
  <c r="CI9" i="50"/>
  <c r="C12" i="49"/>
  <c r="CI27" i="50"/>
  <c r="C36" i="49"/>
  <c r="CI30" i="50"/>
  <c r="C40" i="49"/>
  <c r="L37" i="49"/>
  <c r="CR30" i="50" s="1"/>
  <c r="G41" i="49"/>
  <c r="CM33" i="50" s="1"/>
  <c r="G29" i="49"/>
  <c r="CM24" i="50" s="1"/>
  <c r="G21" i="49"/>
  <c r="CM18" i="50" s="1"/>
  <c r="G37" i="49"/>
  <c r="CM30" i="50" s="1"/>
  <c r="G49" i="49"/>
  <c r="G33" i="49"/>
  <c r="G36" i="49" s="1"/>
  <c r="G25" i="49"/>
  <c r="G28" i="49" s="1"/>
  <c r="K24" i="49"/>
  <c r="L49" i="49"/>
  <c r="L52" i="49" s="1"/>
  <c r="K40" i="49"/>
  <c r="K36" i="49"/>
  <c r="K32" i="49"/>
  <c r="K52" i="49"/>
  <c r="D32" i="49"/>
  <c r="F52" i="49"/>
  <c r="CI21" i="50"/>
  <c r="C28" i="49"/>
  <c r="CI18" i="50"/>
  <c r="C24" i="49"/>
  <c r="CI15" i="50"/>
  <c r="C20" i="49"/>
  <c r="CI12" i="50"/>
  <c r="C16" i="49"/>
  <c r="L24" i="49"/>
  <c r="L31" i="49"/>
  <c r="CR26" i="50" s="1"/>
  <c r="L30" i="49"/>
  <c r="O30" i="49" s="1"/>
  <c r="N51" i="49"/>
  <c r="N50" i="49"/>
  <c r="G20" i="49"/>
  <c r="F24" i="49"/>
  <c r="D28" i="49"/>
  <c r="D24" i="49"/>
  <c r="D12" i="49"/>
  <c r="N45" i="49"/>
  <c r="N48" i="49" s="1"/>
  <c r="N49" i="49"/>
  <c r="N52" i="49" s="1"/>
  <c r="L44" i="49"/>
  <c r="L29" i="49"/>
  <c r="G45" i="49"/>
  <c r="CL24" i="50"/>
  <c r="F32" i="49"/>
  <c r="F40" i="49"/>
  <c r="CL30" i="50"/>
  <c r="F36" i="49"/>
  <c r="CL27" i="50"/>
  <c r="CL9" i="50"/>
  <c r="F12" i="49"/>
  <c r="F28" i="49"/>
  <c r="CL21" i="50"/>
  <c r="F20" i="49"/>
  <c r="CL15" i="50"/>
  <c r="G16" i="49"/>
  <c r="CM12" i="50"/>
  <c r="CK33" i="50"/>
  <c r="CK36" i="50"/>
  <c r="CK27" i="50"/>
  <c r="CK12" i="50"/>
  <c r="CK9" i="50"/>
  <c r="D48" i="49"/>
  <c r="CJ36" i="50"/>
  <c r="D40" i="49"/>
  <c r="CJ30" i="50"/>
  <c r="D16" i="49"/>
  <c r="CJ12" i="50"/>
  <c r="CJ9" i="50"/>
  <c r="CJ18" i="50"/>
  <c r="D20" i="49"/>
  <c r="CJ15" i="50"/>
  <c r="CJ24" i="50"/>
  <c r="CJ27" i="50"/>
  <c r="D36" i="49"/>
  <c r="CJ33" i="50"/>
  <c r="D44" i="49"/>
  <c r="CJ21" i="50"/>
  <c r="CK18" i="50"/>
  <c r="CK15" i="50"/>
  <c r="CK21" i="50"/>
  <c r="CK24" i="50"/>
  <c r="CL36" i="50"/>
  <c r="F48" i="49"/>
  <c r="F44" i="49"/>
  <c r="CL33" i="50"/>
  <c r="F16" i="49"/>
  <c r="CL12" i="50"/>
  <c r="CL18" i="50"/>
  <c r="CM15" i="50"/>
  <c r="G12" i="49"/>
  <c r="N37" i="49"/>
  <c r="N17" i="49"/>
  <c r="N20" i="49" s="1"/>
  <c r="N33" i="49"/>
  <c r="N29" i="49"/>
  <c r="CT21" i="50"/>
  <c r="CT18" i="50"/>
  <c r="N16" i="49"/>
  <c r="CT12" i="50"/>
  <c r="CT9" i="50"/>
  <c r="N12" i="49"/>
  <c r="CS33" i="50"/>
  <c r="CS30" i="50"/>
  <c r="CS27" i="50"/>
  <c r="N28" i="49"/>
  <c r="CS12" i="50"/>
  <c r="CS36" i="50"/>
  <c r="CS9" i="50"/>
  <c r="L25" i="49"/>
  <c r="CR21" i="50" s="1"/>
  <c r="L17" i="49"/>
  <c r="CR15" i="50" s="1"/>
  <c r="L36" i="49"/>
  <c r="CR27" i="50"/>
  <c r="CR36" i="50"/>
  <c r="L48" i="49"/>
  <c r="L9" i="49"/>
  <c r="CR9" i="50" s="1"/>
  <c r="CR18" i="50"/>
  <c r="CR12" i="50"/>
  <c r="L16" i="49"/>
  <c r="CQ33" i="50"/>
  <c r="K44" i="49"/>
  <c r="K16" i="49"/>
  <c r="CQ12" i="50"/>
  <c r="CQ9" i="50"/>
  <c r="K48" i="49"/>
  <c r="K51" i="49" s="1"/>
  <c r="O51" i="49" s="1"/>
  <c r="CQ36" i="50"/>
  <c r="CQ21" i="50"/>
  <c r="K28" i="49"/>
  <c r="CQ15" i="50"/>
  <c r="K20" i="49"/>
  <c r="CQ27" i="50"/>
  <c r="CQ24" i="50"/>
  <c r="CQ18" i="50"/>
  <c r="CQ30" i="50"/>
  <c r="CP36" i="50"/>
  <c r="CP15" i="50"/>
  <c r="CP12" i="50"/>
  <c r="CP27" i="50"/>
  <c r="CP9" i="50"/>
  <c r="J12" i="49"/>
  <c r="CP21" i="50"/>
  <c r="CP24" i="50"/>
  <c r="CO24" i="50"/>
  <c r="CO18" i="50"/>
  <c r="CO30" i="50"/>
  <c r="CO36" i="50"/>
  <c r="CO21" i="50"/>
  <c r="CO33" i="50"/>
  <c r="CO12" i="50"/>
  <c r="CO9" i="50"/>
  <c r="O23" i="49"/>
  <c r="CN27" i="50"/>
  <c r="CN30" i="50"/>
  <c r="CN15" i="50"/>
  <c r="CN26" i="50"/>
  <c r="O47" i="49"/>
  <c r="CN38" i="50"/>
  <c r="CN17" i="50"/>
  <c r="O19" i="49"/>
  <c r="O46" i="49"/>
  <c r="CN37" i="50"/>
  <c r="CN25" i="50"/>
  <c r="O18" i="49"/>
  <c r="CN16" i="50"/>
  <c r="O38" i="49"/>
  <c r="CN31" i="50"/>
  <c r="CN10" i="50"/>
  <c r="O10" i="49"/>
  <c r="CN35" i="50"/>
  <c r="O27" i="49"/>
  <c r="CN23" i="50"/>
  <c r="O22" i="49"/>
  <c r="CN19" i="50"/>
  <c r="O15" i="49"/>
  <c r="CN14" i="50"/>
  <c r="O42" i="49"/>
  <c r="CN34" i="50"/>
  <c r="CN22" i="50"/>
  <c r="O26" i="49"/>
  <c r="O14" i="49"/>
  <c r="CN13" i="50"/>
  <c r="O39" i="49"/>
  <c r="CN32" i="50"/>
  <c r="CN24" i="50"/>
  <c r="H32" i="49"/>
  <c r="CN11" i="50"/>
  <c r="O11" i="49"/>
  <c r="CN33" i="50"/>
  <c r="I12" i="49"/>
  <c r="O34" i="49"/>
  <c r="CN20" i="50"/>
  <c r="O35" i="49"/>
  <c r="G52" i="49" l="1"/>
  <c r="H52" i="49"/>
  <c r="O49" i="49"/>
  <c r="G32" i="49"/>
  <c r="H44" i="49"/>
  <c r="L40" i="49"/>
  <c r="L43" i="49" s="1"/>
  <c r="G44" i="49"/>
  <c r="CM21" i="50"/>
  <c r="CM27" i="50"/>
  <c r="G24" i="49"/>
  <c r="G40" i="49"/>
  <c r="N24" i="49"/>
  <c r="O29" i="49"/>
  <c r="CR33" i="50"/>
  <c r="O31" i="49"/>
  <c r="CR25" i="50"/>
  <c r="L32" i="49"/>
  <c r="CT36" i="50"/>
  <c r="CT15" i="50"/>
  <c r="CT30" i="50"/>
  <c r="CR24" i="50"/>
  <c r="H36" i="49"/>
  <c r="O45" i="49"/>
  <c r="G48" i="49"/>
  <c r="CM36" i="50"/>
  <c r="N36" i="49"/>
  <c r="CT27" i="50"/>
  <c r="CT24" i="50"/>
  <c r="N32" i="49"/>
  <c r="CS18" i="50"/>
  <c r="CS21" i="50"/>
  <c r="CS15" i="50"/>
  <c r="O33" i="49"/>
  <c r="L28" i="49"/>
  <c r="L20" i="49"/>
  <c r="L12" i="49"/>
  <c r="O17" i="49"/>
  <c r="CN36" i="50"/>
  <c r="H48" i="49"/>
  <c r="H20" i="49"/>
  <c r="H40" i="49"/>
  <c r="O37" i="49"/>
  <c r="H28" i="49"/>
  <c r="CN21" i="50"/>
  <c r="O25" i="49"/>
  <c r="CN18" i="50"/>
  <c r="O21" i="49"/>
  <c r="H24" i="49"/>
  <c r="CN9" i="50"/>
  <c r="O9" i="49"/>
  <c r="CN12" i="50"/>
  <c r="H16" i="49"/>
  <c r="O13" i="49"/>
  <c r="O41" i="49"/>
  <c r="CT33" i="50"/>
  <c r="CR35" i="50" l="1"/>
  <c r="O43" i="49"/>
</calcChain>
</file>

<file path=xl/sharedStrings.xml><?xml version="1.0" encoding="utf-8"?>
<sst xmlns="http://schemas.openxmlformats.org/spreadsheetml/2006/main" count="2518" uniqueCount="70">
  <si>
    <t xml:space="preserve">VARIEDADES     </t>
  </si>
  <si>
    <t>CALIDAD</t>
  </si>
  <si>
    <t>PROM.</t>
  </si>
  <si>
    <t>MENS.</t>
  </si>
  <si>
    <t>1ERA</t>
  </si>
  <si>
    <t>CANCHAN</t>
  </si>
  <si>
    <t>2DA</t>
  </si>
  <si>
    <t>3ERA</t>
  </si>
  <si>
    <t>PERUANA</t>
  </si>
  <si>
    <t>HUAGALINA</t>
  </si>
  <si>
    <t>YUNGAY LUREN</t>
  </si>
  <si>
    <t>YUNGAY CHATA</t>
  </si>
  <si>
    <t>AMARILLIS</t>
  </si>
  <si>
    <t>HUAYRO</t>
  </si>
  <si>
    <t>UNICA</t>
  </si>
  <si>
    <t>LUN</t>
  </si>
  <si>
    <t>TUMBAY</t>
  </si>
  <si>
    <t>PRECIOS PROMEDIO AL POR MAYOR DE PAPA EN LA CIUDAD DE TRUJILLO -MERCADO LA HERMELINDA</t>
  </si>
  <si>
    <t>PERRICHOLI</t>
  </si>
  <si>
    <t xml:space="preserve">                                PRECIOS PROMEDIO AL POR MAYOR DE PAPA EN LA CIUDAD DE TRUJILLO </t>
  </si>
  <si>
    <t xml:space="preserve">                     MERCADO LA HERMELINDA (S/KG.)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</si>
  <si>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</si>
  <si>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</si>
  <si>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</si>
  <si>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</si>
  <si>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</si>
  <si>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</si>
  <si>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</si>
  <si>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</si>
  <si>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</si>
  <si>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</si>
  <si>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</si>
  <si>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</si>
  <si>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ANUAL</t>
  </si>
  <si>
    <t xml:space="preserve"> </t>
  </si>
  <si>
    <t>Perricholi escasa</t>
  </si>
  <si>
    <t/>
  </si>
  <si>
    <t>MIE</t>
  </si>
  <si>
    <t>VIE</t>
  </si>
  <si>
    <t>Fuente:           Mercado Mayorísta La Hermelinda</t>
  </si>
  <si>
    <t>HUEVO DE INDIO</t>
  </si>
  <si>
    <t>No hubo ingreso al mercado</t>
  </si>
  <si>
    <t>Elaborado:       OIA - LALIBERTAD</t>
  </si>
  <si>
    <t>2009-2018</t>
  </si>
  <si>
    <t>Año</t>
  </si>
  <si>
    <t>AMARILLA</t>
  </si>
  <si>
    <t>(S/./KG.)</t>
  </si>
  <si>
    <t>MES: ENERO 2025</t>
  </si>
  <si>
    <t>30-Dic.</t>
  </si>
  <si>
    <t>MES: FEBRERO 2025</t>
  </si>
  <si>
    <t>MES: Marzo 2025</t>
  </si>
  <si>
    <t>28-Febrero.</t>
  </si>
  <si>
    <t>MES: Abril 2025</t>
  </si>
  <si>
    <t>MES: Mayo 2025</t>
  </si>
  <si>
    <t>30-Abril.</t>
  </si>
  <si>
    <t>MES: Julio 2025</t>
  </si>
  <si>
    <t>30-Junio.</t>
  </si>
  <si>
    <t>30-julio.</t>
  </si>
  <si>
    <t>MES: OCTUBRE. 2025</t>
  </si>
  <si>
    <t>30-SET.</t>
  </si>
  <si>
    <t>MES: NOV. 2025</t>
  </si>
  <si>
    <t>30-OCT.</t>
  </si>
  <si>
    <t>MES: DIC. 2025</t>
  </si>
  <si>
    <t>30-NOV.</t>
  </si>
  <si>
    <t>31-Ene.</t>
  </si>
  <si>
    <t>31-MARZ.</t>
  </si>
  <si>
    <t>MES: JUNIO 2025</t>
  </si>
  <si>
    <t>30-MAYO.</t>
  </si>
  <si>
    <t>MES: AGOSTO 2025</t>
  </si>
  <si>
    <t>MES: SETIEMBRE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</si>
</sst>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00"/>
  </numFmts>
  <fonts count="20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FF0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34"/>
      </patternFill>
    </fill>
  </fills>
  <borders count="9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2" xfId="0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1" fillId="2" borderId="7" xfId="0" applyFont="1" applyFill="1" applyBorder="1" applyAlignment="1">
      <alignment horizontal="center"/>
    </xf>
    <xf numFmtId="0" fontId="0" fillId="2" borderId="2" xfId="0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9" xfId="0" applyNumberFormat="1" applyBorder="1"/>
    <xf numFmtId="0" fontId="0" fillId="0" borderId="6" xfId="0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7" xfId="0" applyNumberFormat="1" applyBorder="1"/>
    <xf numFmtId="2" fontId="0" fillId="3" borderId="1" xfId="0" applyNumberFormat="1" applyFill="1" applyBorder="1"/>
    <xf numFmtId="2" fontId="0" fillId="3" borderId="4" xfId="0" applyNumberFormat="1" applyFill="1" applyBorder="1"/>
    <xf numFmtId="2" fontId="0" fillId="3" borderId="3" xfId="0" applyNumberFormat="1" applyFill="1" applyBorder="1"/>
    <xf numFmtId="2" fontId="0" fillId="3" borderId="5" xfId="0" applyNumberFormat="1" applyFill="1" applyBorder="1"/>
    <xf numFmtId="2" fontId="0" fillId="3" borderId="2" xfId="0" applyNumberFormat="1" applyFill="1" applyBorder="1"/>
    <xf numFmtId="2" fontId="0" fillId="3" borderId="6" xfId="0" applyNumberFormat="1" applyFill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4" borderId="1" xfId="0" applyNumberFormat="1" applyFill="1" applyBorder="1"/>
    <xf numFmtId="2" fontId="0" fillId="4" borderId="3" xfId="0" applyNumberFormat="1" applyFill="1" applyBorder="1"/>
    <xf numFmtId="2" fontId="0" fillId="3" borderId="11" xfId="0" applyNumberFormat="1" applyFill="1" applyBorder="1"/>
    <xf numFmtId="2" fontId="0" fillId="3" borderId="12" xfId="0" applyNumberFormat="1" applyFill="1" applyBorder="1"/>
    <xf numFmtId="2" fontId="0" fillId="3" borderId="13" xfId="0" applyNumberFormat="1" applyFill="1" applyBorder="1"/>
    <xf numFmtId="0" fontId="0" fillId="3" borderId="0" xfId="0" applyFill="1"/>
    <xf numFmtId="2" fontId="0" fillId="3" borderId="10" xfId="0" applyNumberFormat="1" applyFill="1" applyBorder="1"/>
    <xf numFmtId="2" fontId="0" fillId="3" borderId="0" xfId="0" applyNumberFormat="1" applyFill="1"/>
    <xf numFmtId="2" fontId="0" fillId="0" borderId="18" xfId="0" applyNumberFormat="1" applyBorder="1"/>
    <xf numFmtId="2" fontId="0" fillId="0" borderId="21" xfId="0" applyNumberFormat="1" applyBorder="1"/>
    <xf numFmtId="2" fontId="0" fillId="4" borderId="4" xfId="0" applyNumberFormat="1" applyFill="1" applyBorder="1"/>
    <xf numFmtId="2" fontId="0" fillId="4" borderId="5" xfId="0" applyNumberFormat="1" applyFill="1" applyBorder="1"/>
    <xf numFmtId="0" fontId="1" fillId="5" borderId="2" xfId="0" applyFont="1" applyFill="1" applyBorder="1"/>
    <xf numFmtId="0" fontId="0" fillId="4" borderId="0" xfId="0" applyFill="1"/>
    <xf numFmtId="2" fontId="0" fillId="0" borderId="25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3" borderId="14" xfId="0" applyNumberFormat="1" applyFill="1" applyBorder="1"/>
    <xf numFmtId="2" fontId="0" fillId="3" borderId="25" xfId="0" applyNumberFormat="1" applyFill="1" applyBorder="1"/>
    <xf numFmtId="2" fontId="0" fillId="3" borderId="15" xfId="0" applyNumberFormat="1" applyFill="1" applyBorder="1"/>
    <xf numFmtId="2" fontId="0" fillId="3" borderId="26" xfId="0" applyNumberFormat="1" applyFill="1" applyBorder="1"/>
    <xf numFmtId="2" fontId="0" fillId="3" borderId="16" xfId="0" applyNumberFormat="1" applyFill="1" applyBorder="1"/>
    <xf numFmtId="2" fontId="0" fillId="3" borderId="27" xfId="0" applyNumberFormat="1" applyFill="1" applyBorder="1"/>
    <xf numFmtId="2" fontId="0" fillId="4" borderId="11" xfId="0" applyNumberFormat="1" applyFill="1" applyBorder="1"/>
    <xf numFmtId="2" fontId="0" fillId="4" borderId="12" xfId="0" applyNumberFormat="1" applyFill="1" applyBorder="1"/>
    <xf numFmtId="2" fontId="0" fillId="4" borderId="13" xfId="0" applyNumberFormat="1" applyFill="1" applyBorder="1"/>
    <xf numFmtId="2" fontId="0" fillId="4" borderId="14" xfId="0" applyNumberFormat="1" applyFill="1" applyBorder="1"/>
    <xf numFmtId="2" fontId="0" fillId="4" borderId="25" xfId="0" applyNumberFormat="1" applyFill="1" applyBorder="1"/>
    <xf numFmtId="2" fontId="0" fillId="4" borderId="15" xfId="0" applyNumberFormat="1" applyFill="1" applyBorder="1"/>
    <xf numFmtId="2" fontId="0" fillId="4" borderId="26" xfId="0" applyNumberFormat="1" applyFill="1" applyBorder="1"/>
    <xf numFmtId="2" fontId="0" fillId="4" borderId="27" xfId="0" applyNumberFormat="1" applyFill="1" applyBorder="1"/>
    <xf numFmtId="2" fontId="0" fillId="0" borderId="23" xfId="0" applyNumberFormat="1" applyBorder="1"/>
    <xf numFmtId="2" fontId="0" fillId="3" borderId="17" xfId="0" applyNumberFormat="1" applyFill="1" applyBorder="1"/>
    <xf numFmtId="2" fontId="0" fillId="3" borderId="28" xfId="0" applyNumberFormat="1" applyFill="1" applyBorder="1"/>
    <xf numFmtId="2" fontId="0" fillId="0" borderId="28" xfId="0" applyNumberFormat="1" applyBorder="1"/>
    <xf numFmtId="2" fontId="0" fillId="3" borderId="29" xfId="0" applyNumberFormat="1" applyFill="1" applyBorder="1"/>
    <xf numFmtId="2" fontId="0" fillId="3" borderId="19" xfId="0" applyNumberFormat="1" applyFill="1" applyBorder="1"/>
    <xf numFmtId="2" fontId="0" fillId="3" borderId="30" xfId="0" applyNumberFormat="1" applyFill="1" applyBorder="1"/>
    <xf numFmtId="2" fontId="0" fillId="3" borderId="20" xfId="0" applyNumberFormat="1" applyFill="1" applyBorder="1"/>
    <xf numFmtId="2" fontId="0" fillId="3" borderId="31" xfId="0" applyNumberFormat="1" applyFill="1" applyBorder="1"/>
    <xf numFmtId="2" fontId="0" fillId="0" borderId="31" xfId="0" applyNumberFormat="1" applyBorder="1"/>
    <xf numFmtId="2" fontId="0" fillId="3" borderId="32" xfId="0" applyNumberFormat="1" applyFill="1" applyBorder="1"/>
    <xf numFmtId="2" fontId="0" fillId="3" borderId="18" xfId="0" applyNumberFormat="1" applyFill="1" applyBorder="1"/>
    <xf numFmtId="2" fontId="0" fillId="3" borderId="21" xfId="0" applyNumberFormat="1" applyFill="1" applyBorder="1"/>
    <xf numFmtId="2" fontId="0" fillId="3" borderId="33" xfId="0" applyNumberFormat="1" applyFill="1" applyBorder="1"/>
    <xf numFmtId="2" fontId="0" fillId="0" borderId="34" xfId="0" applyNumberFormat="1" applyBorder="1"/>
    <xf numFmtId="2" fontId="0" fillId="0" borderId="35" xfId="0" applyNumberFormat="1" applyBorder="1"/>
    <xf numFmtId="2" fontId="0" fillId="4" borderId="28" xfId="0" applyNumberFormat="1" applyFill="1" applyBorder="1"/>
    <xf numFmtId="2" fontId="0" fillId="4" borderId="31" xfId="0" applyNumberFormat="1" applyFill="1" applyBorder="1"/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/>
    </xf>
    <xf numFmtId="2" fontId="0" fillId="4" borderId="0" xfId="0" applyNumberFormat="1" applyFill="1"/>
    <xf numFmtId="2" fontId="0" fillId="0" borderId="17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33" xfId="0" applyNumberFormat="1" applyBorder="1"/>
    <xf numFmtId="2" fontId="0" fillId="0" borderId="36" xfId="0" applyNumberFormat="1" applyBorder="1"/>
    <xf numFmtId="2" fontId="0" fillId="4" borderId="18" xfId="0" applyNumberFormat="1" applyFill="1" applyBorder="1"/>
    <xf numFmtId="2" fontId="0" fillId="4" borderId="21" xfId="0" applyNumberFormat="1" applyFill="1" applyBorder="1"/>
    <xf numFmtId="2" fontId="0" fillId="0" borderId="38" xfId="0" applyNumberFormat="1" applyBorder="1"/>
    <xf numFmtId="0" fontId="0" fillId="0" borderId="40" xfId="0" applyBorder="1"/>
    <xf numFmtId="0" fontId="0" fillId="0" borderId="41" xfId="0" applyBorder="1"/>
    <xf numFmtId="2" fontId="0" fillId="0" borderId="24" xfId="0" applyNumberFormat="1" applyBorder="1"/>
    <xf numFmtId="0" fontId="0" fillId="0" borderId="33" xfId="0" applyBorder="1"/>
    <xf numFmtId="0" fontId="0" fillId="0" borderId="36" xfId="0" applyBorder="1"/>
    <xf numFmtId="2" fontId="0" fillId="4" borderId="17" xfId="0" applyNumberFormat="1" applyFill="1" applyBorder="1"/>
    <xf numFmtId="2" fontId="0" fillId="4" borderId="19" xfId="0" applyNumberFormat="1" applyFill="1" applyBorder="1"/>
    <xf numFmtId="2" fontId="0" fillId="4" borderId="20" xfId="0" applyNumberFormat="1" applyFill="1" applyBorder="1"/>
    <xf numFmtId="0" fontId="4" fillId="2" borderId="24" xfId="0" applyFont="1" applyFill="1" applyBorder="1"/>
    <xf numFmtId="0" fontId="4" fillId="2" borderId="40" xfId="0" applyFont="1" applyFill="1" applyBorder="1"/>
    <xf numFmtId="17" fontId="4" fillId="2" borderId="41" xfId="0" applyNumberFormat="1" applyFont="1" applyFill="1" applyBorder="1" applyAlignment="1">
      <alignment horizontal="center"/>
    </xf>
    <xf numFmtId="17" fontId="4" fillId="2" borderId="42" xfId="0" applyNumberFormat="1" applyFont="1" applyFill="1" applyBorder="1" applyAlignment="1">
      <alignment horizontal="center"/>
    </xf>
    <xf numFmtId="17" fontId="4" fillId="2" borderId="43" xfId="0" applyNumberFormat="1" applyFont="1" applyFill="1" applyBorder="1" applyAlignment="1">
      <alignment horizontal="center"/>
    </xf>
    <xf numFmtId="17" fontId="4" fillId="2" borderId="44" xfId="0" applyNumberFormat="1" applyFont="1" applyFill="1" applyBorder="1" applyAlignment="1">
      <alignment horizontal="center"/>
    </xf>
    <xf numFmtId="0" fontId="5" fillId="0" borderId="0" xfId="0" applyFont="1"/>
    <xf numFmtId="2" fontId="0" fillId="4" borderId="16" xfId="0" applyNumberFormat="1" applyFill="1" applyBorder="1"/>
    <xf numFmtId="2" fontId="0" fillId="0" borderId="40" xfId="0" applyNumberFormat="1" applyBorder="1"/>
    <xf numFmtId="2" fontId="0" fillId="0" borderId="41" xfId="0" applyNumberFormat="1" applyBorder="1"/>
    <xf numFmtId="2" fontId="0" fillId="0" borderId="45" xfId="0" applyNumberFormat="1" applyBorder="1"/>
    <xf numFmtId="2" fontId="0" fillId="3" borderId="45" xfId="0" applyNumberForma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1" xfId="0" applyFill="1" applyBorder="1"/>
    <xf numFmtId="0" fontId="0" fillId="0" borderId="46" xfId="0" applyBorder="1"/>
    <xf numFmtId="2" fontId="0" fillId="0" borderId="46" xfId="0" applyNumberFormat="1" applyBorder="1"/>
    <xf numFmtId="2" fontId="0" fillId="3" borderId="46" xfId="0" applyNumberFormat="1" applyFill="1" applyBorder="1"/>
    <xf numFmtId="0" fontId="0" fillId="0" borderId="10" xfId="0" applyBorder="1"/>
    <xf numFmtId="0" fontId="0" fillId="0" borderId="47" xfId="0" applyBorder="1"/>
    <xf numFmtId="2" fontId="0" fillId="4" borderId="46" xfId="0" applyNumberFormat="1" applyFill="1" applyBorder="1"/>
    <xf numFmtId="0" fontId="0" fillId="0" borderId="17" xfId="0" applyBorder="1"/>
    <xf numFmtId="0" fontId="0" fillId="0" borderId="49" xfId="0" applyBorder="1"/>
    <xf numFmtId="0" fontId="1" fillId="3" borderId="0" xfId="0" applyFont="1" applyFill="1"/>
    <xf numFmtId="0" fontId="0" fillId="0" borderId="53" xfId="0" applyBorder="1"/>
    <xf numFmtId="0" fontId="0" fillId="0" borderId="19" xfId="0" applyBorder="1"/>
    <xf numFmtId="0" fontId="0" fillId="0" borderId="20" xfId="0" applyBorder="1"/>
    <xf numFmtId="0" fontId="0" fillId="0" borderId="48" xfId="0" applyBorder="1"/>
    <xf numFmtId="2" fontId="0" fillId="3" borderId="48" xfId="0" applyNumberFormat="1" applyFill="1" applyBorder="1"/>
    <xf numFmtId="2" fontId="0" fillId="0" borderId="48" xfId="0" applyNumberFormat="1" applyBorder="1"/>
    <xf numFmtId="0" fontId="0" fillId="0" borderId="56" xfId="0" applyBorder="1"/>
    <xf numFmtId="2" fontId="0" fillId="0" borderId="51" xfId="0" applyNumberFormat="1" applyBorder="1"/>
    <xf numFmtId="2" fontId="0" fillId="0" borderId="56" xfId="0" applyNumberFormat="1" applyBorder="1"/>
    <xf numFmtId="2" fontId="0" fillId="0" borderId="61" xfId="0" applyNumberFormat="1" applyBorder="1"/>
    <xf numFmtId="0" fontId="0" fillId="0" borderId="63" xfId="0" applyBorder="1"/>
    <xf numFmtId="2" fontId="0" fillId="3" borderId="56" xfId="0" applyNumberFormat="1" applyFill="1" applyBorder="1"/>
    <xf numFmtId="2" fontId="0" fillId="0" borderId="57" xfId="0" applyNumberFormat="1" applyBorder="1"/>
    <xf numFmtId="2" fontId="0" fillId="0" borderId="59" xfId="0" applyNumberFormat="1" applyBorder="1"/>
    <xf numFmtId="2" fontId="0" fillId="0" borderId="64" xfId="0" applyNumberFormat="1" applyBorder="1"/>
    <xf numFmtId="2" fontId="0" fillId="0" borderId="62" xfId="0" applyNumberFormat="1" applyBorder="1"/>
    <xf numFmtId="2" fontId="0" fillId="0" borderId="66" xfId="0" applyNumberFormat="1" applyBorder="1"/>
    <xf numFmtId="2" fontId="8" fillId="3" borderId="56" xfId="0" applyNumberFormat="1" applyFont="1" applyFill="1" applyBorder="1"/>
    <xf numFmtId="2" fontId="8" fillId="3" borderId="46" xfId="0" applyNumberFormat="1" applyFont="1" applyFill="1" applyBorder="1"/>
    <xf numFmtId="2" fontId="8" fillId="3" borderId="61" xfId="0" applyNumberFormat="1" applyFont="1" applyFill="1" applyBorder="1"/>
    <xf numFmtId="0" fontId="0" fillId="0" borderId="21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2" fontId="0" fillId="3" borderId="55" xfId="0" applyNumberFormat="1" applyFill="1" applyBorder="1"/>
    <xf numFmtId="2" fontId="0" fillId="3" borderId="57" xfId="0" applyNumberFormat="1" applyFill="1" applyBorder="1"/>
    <xf numFmtId="2" fontId="0" fillId="3" borderId="58" xfId="0" applyNumberFormat="1" applyFill="1" applyBorder="1"/>
    <xf numFmtId="2" fontId="0" fillId="3" borderId="59" xfId="0" applyNumberFormat="1" applyFill="1" applyBorder="1"/>
    <xf numFmtId="2" fontId="0" fillId="3" borderId="60" xfId="0" applyNumberFormat="1" applyFill="1" applyBorder="1"/>
    <xf numFmtId="2" fontId="0" fillId="3" borderId="61" xfId="0" applyNumberFormat="1" applyFill="1" applyBorder="1"/>
    <xf numFmtId="0" fontId="0" fillId="0" borderId="71" xfId="0" applyBorder="1"/>
    <xf numFmtId="0" fontId="0" fillId="0" borderId="72" xfId="0" applyBorder="1"/>
    <xf numFmtId="0" fontId="0" fillId="0" borderId="73" xfId="0" applyBorder="1"/>
    <xf numFmtId="2" fontId="0" fillId="0" borderId="55" xfId="0" applyNumberFormat="1" applyBorder="1"/>
    <xf numFmtId="2" fontId="0" fillId="0" borderId="58" xfId="0" applyNumberFormat="1" applyBorder="1"/>
    <xf numFmtId="2" fontId="0" fillId="0" borderId="60" xfId="0" applyNumberFormat="1" applyBorder="1"/>
    <xf numFmtId="2" fontId="0" fillId="0" borderId="65" xfId="0" applyNumberFormat="1" applyBorder="1"/>
    <xf numFmtId="2" fontId="8" fillId="3" borderId="55" xfId="0" applyNumberFormat="1" applyFont="1" applyFill="1" applyBorder="1"/>
    <xf numFmtId="2" fontId="8" fillId="3" borderId="58" xfId="0" applyNumberFormat="1" applyFont="1" applyFill="1" applyBorder="1"/>
    <xf numFmtId="2" fontId="8" fillId="3" borderId="60" xfId="0" applyNumberFormat="1" applyFont="1" applyFill="1" applyBorder="1"/>
    <xf numFmtId="2" fontId="6" fillId="4" borderId="56" xfId="0" applyNumberFormat="1" applyFont="1" applyFill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5" borderId="7" xfId="0" applyFont="1" applyFill="1" applyBorder="1"/>
    <xf numFmtId="0" fontId="0" fillId="5" borderId="2" xfId="0" applyFill="1" applyBorder="1"/>
    <xf numFmtId="0" fontId="1" fillId="5" borderId="6" xfId="0" applyFont="1" applyFill="1" applyBorder="1"/>
    <xf numFmtId="0" fontId="1" fillId="5" borderId="8" xfId="0" applyFont="1" applyFill="1" applyBorder="1"/>
    <xf numFmtId="2" fontId="0" fillId="0" borderId="77" xfId="0" applyNumberFormat="1" applyBorder="1"/>
    <xf numFmtId="2" fontId="0" fillId="0" borderId="79" xfId="0" applyNumberFormat="1" applyBorder="1"/>
    <xf numFmtId="0" fontId="0" fillId="0" borderId="80" xfId="0" applyBorder="1"/>
    <xf numFmtId="2" fontId="0" fillId="0" borderId="78" xfId="0" applyNumberFormat="1" applyBorder="1"/>
    <xf numFmtId="2" fontId="0" fillId="0" borderId="80" xfId="0" applyNumberFormat="1" applyBorder="1"/>
    <xf numFmtId="2" fontId="0" fillId="0" borderId="81" xfId="0" applyNumberFormat="1" applyBorder="1"/>
    <xf numFmtId="2" fontId="0" fillId="3" borderId="78" xfId="0" applyNumberFormat="1" applyFill="1" applyBorder="1"/>
    <xf numFmtId="2" fontId="0" fillId="4" borderId="48" xfId="0" applyNumberFormat="1" applyFill="1" applyBorder="1"/>
    <xf numFmtId="2" fontId="0" fillId="0" borderId="0" xfId="0" applyNumberFormat="1" applyBorder="1"/>
    <xf numFmtId="0" fontId="10" fillId="0" borderId="0" xfId="0" applyFont="1"/>
    <xf numFmtId="0" fontId="10" fillId="0" borderId="33" xfId="0" applyFont="1" applyBorder="1" applyAlignment="1">
      <alignment horizontal="center"/>
    </xf>
    <xf numFmtId="2" fontId="10" fillId="0" borderId="33" xfId="0" applyNumberFormat="1" applyFont="1" applyBorder="1"/>
    <xf numFmtId="2" fontId="10" fillId="0" borderId="11" xfId="0" applyNumberFormat="1" applyFont="1" applyBorder="1"/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/>
    <xf numFmtId="2" fontId="10" fillId="0" borderId="12" xfId="0" applyNumberFormat="1" applyFont="1" applyBorder="1"/>
    <xf numFmtId="0" fontId="10" fillId="0" borderId="24" xfId="0" applyFont="1" applyBorder="1"/>
    <xf numFmtId="0" fontId="10" fillId="0" borderId="38" xfId="0" applyFont="1" applyBorder="1" applyAlignment="1">
      <alignment horizontal="center"/>
    </xf>
    <xf numFmtId="2" fontId="10" fillId="0" borderId="38" xfId="0" applyNumberFormat="1" applyFont="1" applyBorder="1"/>
    <xf numFmtId="2" fontId="10" fillId="4" borderId="24" xfId="0" applyNumberFormat="1" applyFont="1" applyFill="1" applyBorder="1"/>
    <xf numFmtId="2" fontId="10" fillId="4" borderId="38" xfId="0" applyNumberFormat="1" applyFont="1" applyFill="1" applyBorder="1"/>
    <xf numFmtId="2" fontId="10" fillId="0" borderId="12" xfId="0" applyNumberFormat="1" applyFont="1" applyFill="1" applyBorder="1"/>
    <xf numFmtId="2" fontId="10" fillId="0" borderId="0" xfId="0" applyNumberFormat="1" applyFont="1" applyFill="1" applyBorder="1"/>
    <xf numFmtId="2" fontId="10" fillId="0" borderId="24" xfId="0" applyNumberFormat="1" applyFont="1" applyFill="1" applyBorder="1"/>
    <xf numFmtId="2" fontId="10" fillId="0" borderId="38" xfId="0" applyNumberFormat="1" applyFont="1" applyFill="1" applyBorder="1"/>
    <xf numFmtId="2" fontId="10" fillId="4" borderId="0" xfId="0" applyNumberFormat="1" applyFont="1" applyFill="1" applyBorder="1"/>
    <xf numFmtId="2" fontId="10" fillId="4" borderId="12" xfId="0" applyNumberFormat="1" applyFont="1" applyFill="1" applyBorder="1"/>
    <xf numFmtId="0" fontId="10" fillId="0" borderId="0" xfId="0" applyFont="1" applyBorder="1"/>
    <xf numFmtId="0" fontId="10" fillId="0" borderId="12" xfId="0" applyFont="1" applyBorder="1"/>
    <xf numFmtId="0" fontId="10" fillId="0" borderId="12" xfId="0" applyFont="1" applyFill="1" applyBorder="1"/>
    <xf numFmtId="0" fontId="10" fillId="0" borderId="0" xfId="0" applyFont="1" applyFill="1" applyBorder="1"/>
    <xf numFmtId="0" fontId="10" fillId="0" borderId="38" xfId="0" applyFont="1" applyBorder="1"/>
    <xf numFmtId="0" fontId="10" fillId="0" borderId="13" xfId="0" applyFont="1" applyBorder="1"/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9" fillId="9" borderId="4" xfId="0" applyFont="1" applyFill="1" applyBorder="1"/>
    <xf numFmtId="0" fontId="9" fillId="9" borderId="1" xfId="0" applyFont="1" applyFill="1" applyBorder="1"/>
    <xf numFmtId="0" fontId="9" fillId="9" borderId="24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0" fillId="9" borderId="6" xfId="0" applyFont="1" applyFill="1" applyBorder="1"/>
    <xf numFmtId="0" fontId="9" fillId="9" borderId="2" xfId="0" applyFont="1" applyFill="1" applyBorder="1"/>
    <xf numFmtId="0" fontId="9" fillId="9" borderId="2" xfId="0" quotePrefix="1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0" fillId="0" borderId="4" xfId="0" applyNumberFormat="1" applyFont="1" applyBorder="1"/>
    <xf numFmtId="2" fontId="9" fillId="0" borderId="1" xfId="0" applyNumberFormat="1" applyFont="1" applyBorder="1"/>
    <xf numFmtId="2" fontId="10" fillId="0" borderId="0" xfId="0" applyNumberFormat="1" applyFont="1"/>
    <xf numFmtId="0" fontId="10" fillId="0" borderId="3" xfId="0" applyFont="1" applyBorder="1"/>
    <xf numFmtId="2" fontId="10" fillId="0" borderId="3" xfId="0" applyNumberFormat="1" applyFont="1" applyBorder="1"/>
    <xf numFmtId="2" fontId="10" fillId="0" borderId="5" xfId="0" applyNumberFormat="1" applyFont="1" applyBorder="1"/>
    <xf numFmtId="2" fontId="9" fillId="0" borderId="3" xfId="0" applyNumberFormat="1" applyFont="1" applyBorder="1"/>
    <xf numFmtId="0" fontId="10" fillId="0" borderId="2" xfId="0" applyFont="1" applyBorder="1"/>
    <xf numFmtId="2" fontId="10" fillId="0" borderId="2" xfId="0" applyNumberFormat="1" applyFont="1" applyBorder="1"/>
    <xf numFmtId="2" fontId="10" fillId="4" borderId="3" xfId="0" applyNumberFormat="1" applyFont="1" applyFill="1" applyBorder="1"/>
    <xf numFmtId="2" fontId="9" fillId="0" borderId="24" xfId="0" applyNumberFormat="1" applyFont="1" applyBorder="1"/>
    <xf numFmtId="164" fontId="10" fillId="0" borderId="0" xfId="0" applyNumberFormat="1" applyFont="1"/>
    <xf numFmtId="2" fontId="10" fillId="4" borderId="1" xfId="0" applyNumberFormat="1" applyFont="1" applyFill="1" applyBorder="1" applyAlignment="1">
      <alignment horizontal="right"/>
    </xf>
    <xf numFmtId="2" fontId="10" fillId="4" borderId="4" xfId="0" applyNumberFormat="1" applyFont="1" applyFill="1" applyBorder="1"/>
    <xf numFmtId="2" fontId="9" fillId="0" borderId="11" xfId="0" applyNumberFormat="1" applyFont="1" applyBorder="1"/>
    <xf numFmtId="2" fontId="10" fillId="4" borderId="5" xfId="0" applyNumberFormat="1" applyFont="1" applyFill="1" applyBorder="1"/>
    <xf numFmtId="2" fontId="9" fillId="0" borderId="12" xfId="0" applyNumberFormat="1" applyFont="1" applyBorder="1"/>
    <xf numFmtId="2" fontId="10" fillId="4" borderId="2" xfId="0" applyNumberFormat="1" applyFont="1" applyFill="1" applyBorder="1"/>
    <xf numFmtId="0" fontId="10" fillId="0" borderId="40" xfId="0" applyFont="1" applyBorder="1"/>
    <xf numFmtId="0" fontId="10" fillId="0" borderId="42" xfId="0" applyFont="1" applyBorder="1"/>
    <xf numFmtId="2" fontId="10" fillId="4" borderId="41" xfId="0" applyNumberFormat="1" applyFont="1" applyFill="1" applyBorder="1"/>
    <xf numFmtId="2" fontId="9" fillId="4" borderId="3" xfId="0" applyNumberFormat="1" applyFont="1" applyFill="1" applyBorder="1"/>
    <xf numFmtId="2" fontId="10" fillId="4" borderId="6" xfId="0" applyNumberFormat="1" applyFont="1" applyFill="1" applyBorder="1"/>
    <xf numFmtId="2" fontId="9" fillId="4" borderId="2" xfId="0" applyNumberFormat="1" applyFont="1" applyFill="1" applyBorder="1"/>
    <xf numFmtId="2" fontId="9" fillId="4" borderId="1" xfId="0" applyNumberFormat="1" applyFont="1" applyFill="1" applyBorder="1"/>
    <xf numFmtId="2" fontId="10" fillId="4" borderId="42" xfId="0" applyNumberFormat="1" applyFont="1" applyFill="1" applyBorder="1"/>
    <xf numFmtId="2" fontId="9" fillId="4" borderId="39" xfId="0" applyNumberFormat="1" applyFont="1" applyFill="1" applyBorder="1"/>
    <xf numFmtId="2" fontId="10" fillId="4" borderId="1" xfId="0" applyNumberFormat="1" applyFont="1" applyFill="1" applyBorder="1"/>
    <xf numFmtId="2" fontId="10" fillId="3" borderId="1" xfId="0" applyNumberFormat="1" applyFont="1" applyFill="1" applyBorder="1"/>
    <xf numFmtId="2" fontId="9" fillId="4" borderId="12" xfId="0" applyNumberFormat="1" applyFont="1" applyFill="1" applyBorder="1"/>
    <xf numFmtId="2" fontId="10" fillId="3" borderId="3" xfId="0" applyNumberFormat="1" applyFont="1" applyFill="1" applyBorder="1"/>
    <xf numFmtId="2" fontId="10" fillId="3" borderId="2" xfId="0" applyNumberFormat="1" applyFont="1" applyFill="1" applyBorder="1"/>
    <xf numFmtId="0" fontId="10" fillId="0" borderId="37" xfId="0" applyFont="1" applyBorder="1"/>
    <xf numFmtId="2" fontId="10" fillId="4" borderId="28" xfId="0" applyNumberFormat="1" applyFont="1" applyFill="1" applyBorder="1"/>
    <xf numFmtId="0" fontId="10" fillId="0" borderId="9" xfId="0" applyFont="1" applyBorder="1"/>
    <xf numFmtId="2" fontId="10" fillId="0" borderId="46" xfId="0" applyNumberFormat="1" applyFont="1" applyBorder="1"/>
    <xf numFmtId="0" fontId="10" fillId="0" borderId="44" xfId="0" applyFont="1" applyBorder="1"/>
    <xf numFmtId="2" fontId="10" fillId="4" borderId="46" xfId="0" applyNumberFormat="1" applyFont="1" applyFill="1" applyBorder="1"/>
    <xf numFmtId="0" fontId="10" fillId="0" borderId="46" xfId="0" applyFont="1" applyBorder="1"/>
    <xf numFmtId="0" fontId="10" fillId="4" borderId="0" xfId="0" applyFont="1" applyFill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2" fontId="10" fillId="0" borderId="13" xfId="0" applyNumberFormat="1" applyFont="1" applyBorder="1"/>
    <xf numFmtId="2" fontId="10" fillId="0" borderId="24" xfId="0" applyNumberFormat="1" applyFont="1" applyBorder="1"/>
    <xf numFmtId="0" fontId="10" fillId="4" borderId="38" xfId="0" applyFont="1" applyFill="1" applyBorder="1"/>
    <xf numFmtId="0" fontId="10" fillId="4" borderId="39" xfId="0" applyFont="1" applyFill="1" applyBorder="1"/>
    <xf numFmtId="2" fontId="10" fillId="0" borderId="39" xfId="0" applyNumberFormat="1" applyFont="1" applyBorder="1"/>
    <xf numFmtId="43" fontId="10" fillId="0" borderId="46" xfId="1" applyFont="1" applyBorder="1"/>
    <xf numFmtId="0" fontId="10" fillId="4" borderId="46" xfId="0" applyFont="1" applyFill="1" applyBorder="1"/>
    <xf numFmtId="2" fontId="10" fillId="7" borderId="46" xfId="0" applyNumberFormat="1" applyFont="1" applyFill="1" applyBorder="1"/>
    <xf numFmtId="2" fontId="10" fillId="3" borderId="12" xfId="0" applyNumberFormat="1" applyFont="1" applyFill="1" applyBorder="1"/>
    <xf numFmtId="2" fontId="10" fillId="3" borderId="0" xfId="0" applyNumberFormat="1" applyFont="1" applyFill="1" applyBorder="1"/>
    <xf numFmtId="2" fontId="9" fillId="4" borderId="46" xfId="0" applyNumberFormat="1" applyFont="1" applyFill="1" applyBorder="1"/>
    <xf numFmtId="2" fontId="0" fillId="0" borderId="52" xfId="0" applyNumberFormat="1" applyFill="1" applyBorder="1"/>
    <xf numFmtId="0" fontId="0" fillId="0" borderId="74" xfId="0" applyBorder="1"/>
    <xf numFmtId="2" fontId="0" fillId="0" borderId="49" xfId="0" applyNumberFormat="1" applyBorder="1"/>
    <xf numFmtId="43" fontId="0" fillId="0" borderId="49" xfId="1" applyFont="1" applyBorder="1"/>
    <xf numFmtId="2" fontId="0" fillId="0" borderId="74" xfId="0" applyNumberFormat="1" applyBorder="1"/>
    <xf numFmtId="2" fontId="0" fillId="3" borderId="36" xfId="0" applyNumberFormat="1" applyFill="1" applyBorder="1"/>
    <xf numFmtId="2" fontId="6" fillId="3" borderId="56" xfId="0" applyNumberFormat="1" applyFont="1" applyFill="1" applyBorder="1"/>
    <xf numFmtId="2" fontId="10" fillId="4" borderId="48" xfId="0" applyNumberFormat="1" applyFont="1" applyFill="1" applyBorder="1"/>
    <xf numFmtId="2" fontId="9" fillId="4" borderId="48" xfId="0" applyNumberFormat="1" applyFont="1" applyFill="1" applyBorder="1"/>
    <xf numFmtId="2" fontId="9" fillId="4" borderId="0" xfId="0" applyNumberFormat="1" applyFont="1" applyFill="1" applyBorder="1"/>
    <xf numFmtId="2" fontId="10" fillId="0" borderId="1" xfId="0" applyNumberFormat="1" applyFont="1" applyBorder="1" applyAlignment="1">
      <alignment horizontal="center"/>
    </xf>
    <xf numFmtId="0" fontId="10" fillId="4" borderId="0" xfId="0" applyFont="1" applyFill="1" applyBorder="1"/>
    <xf numFmtId="0" fontId="11" fillId="0" borderId="1" xfId="0" applyFont="1" applyBorder="1"/>
    <xf numFmtId="0" fontId="11" fillId="0" borderId="4" xfId="0" applyFont="1" applyBorder="1"/>
    <xf numFmtId="2" fontId="11" fillId="0" borderId="1" xfId="0" applyNumberFormat="1" applyFont="1" applyBorder="1"/>
    <xf numFmtId="2" fontId="11" fillId="0" borderId="4" xfId="0" applyNumberFormat="1" applyFont="1" applyBorder="1"/>
    <xf numFmtId="2" fontId="11" fillId="0" borderId="7" xfId="0" applyNumberFormat="1" applyFont="1" applyBorder="1"/>
    <xf numFmtId="2" fontId="11" fillId="4" borderId="1" xfId="0" applyNumberFormat="1" applyFont="1" applyFill="1" applyBorder="1"/>
    <xf numFmtId="2" fontId="11" fillId="0" borderId="11" xfId="0" applyNumberFormat="1" applyFont="1" applyBorder="1"/>
    <xf numFmtId="0" fontId="11" fillId="0" borderId="3" xfId="0" applyFont="1" applyBorder="1"/>
    <xf numFmtId="0" fontId="11" fillId="0" borderId="5" xfId="0" applyFont="1" applyBorder="1"/>
    <xf numFmtId="2" fontId="11" fillId="0" borderId="3" xfId="0" applyNumberFormat="1" applyFont="1" applyBorder="1"/>
    <xf numFmtId="2" fontId="11" fillId="0" borderId="5" xfId="0" applyNumberFormat="1" applyFont="1" applyBorder="1"/>
    <xf numFmtId="2" fontId="11" fillId="0" borderId="9" xfId="0" applyNumberFormat="1" applyFont="1" applyBorder="1"/>
    <xf numFmtId="2" fontId="11" fillId="4" borderId="3" xfId="0" applyNumberFormat="1" applyFont="1" applyFill="1" applyBorder="1"/>
    <xf numFmtId="2" fontId="11" fillId="0" borderId="12" xfId="0" applyNumberFormat="1" applyFont="1" applyBorder="1"/>
    <xf numFmtId="0" fontId="11" fillId="0" borderId="2" xfId="0" applyFont="1" applyBorder="1"/>
    <xf numFmtId="0" fontId="11" fillId="0" borderId="6" xfId="0" applyFont="1" applyBorder="1"/>
    <xf numFmtId="2" fontId="11" fillId="0" borderId="2" xfId="0" applyNumberFormat="1" applyFont="1" applyBorder="1"/>
    <xf numFmtId="2" fontId="11" fillId="0" borderId="6" xfId="0" applyNumberFormat="1" applyFont="1" applyBorder="1"/>
    <xf numFmtId="2" fontId="11" fillId="0" borderId="8" xfId="0" applyNumberFormat="1" applyFont="1" applyBorder="1"/>
    <xf numFmtId="2" fontId="11" fillId="4" borderId="2" xfId="0" applyNumberFormat="1" applyFont="1" applyFill="1" applyBorder="1"/>
    <xf numFmtId="2" fontId="11" fillId="0" borderId="13" xfId="0" applyNumberFormat="1" applyFont="1" applyBorder="1"/>
    <xf numFmtId="2" fontId="11" fillId="0" borderId="24" xfId="0" applyNumberFormat="1" applyFont="1" applyBorder="1"/>
    <xf numFmtId="0" fontId="11" fillId="0" borderId="40" xfId="0" applyFont="1" applyBorder="1"/>
    <xf numFmtId="0" fontId="11" fillId="0" borderId="41" xfId="0" applyFont="1" applyBorder="1"/>
    <xf numFmtId="2" fontId="11" fillId="4" borderId="42" xfId="0" applyNumberFormat="1" applyFont="1" applyFill="1" applyBorder="1"/>
    <xf numFmtId="2" fontId="11" fillId="4" borderId="28" xfId="0" applyNumberFormat="1" applyFont="1" applyFill="1" applyBorder="1"/>
    <xf numFmtId="2" fontId="11" fillId="4" borderId="73" xfId="0" applyNumberFormat="1" applyFont="1" applyFill="1" applyBorder="1"/>
    <xf numFmtId="2" fontId="11" fillId="4" borderId="46" xfId="0" applyNumberFormat="1" applyFont="1" applyFill="1" applyBorder="1"/>
    <xf numFmtId="2" fontId="11" fillId="4" borderId="54" xfId="0" applyNumberFormat="1" applyFont="1" applyFill="1" applyBorder="1"/>
    <xf numFmtId="2" fontId="11" fillId="4" borderId="49" xfId="0" applyNumberFormat="1" applyFont="1" applyFill="1" applyBorder="1"/>
    <xf numFmtId="2" fontId="11" fillId="4" borderId="47" xfId="0" applyNumberFormat="1" applyFont="1" applyFill="1" applyBorder="1"/>
    <xf numFmtId="2" fontId="11" fillId="4" borderId="6" xfId="0" applyNumberFormat="1" applyFont="1" applyFill="1" applyBorder="1"/>
    <xf numFmtId="2" fontId="11" fillId="4" borderId="27" xfId="0" applyNumberFormat="1" applyFont="1" applyFill="1" applyBorder="1"/>
    <xf numFmtId="0" fontId="11" fillId="0" borderId="14" xfId="0" applyFont="1" applyBorder="1"/>
    <xf numFmtId="0" fontId="11" fillId="0" borderId="33" xfId="0" applyFont="1" applyBorder="1"/>
    <xf numFmtId="2" fontId="11" fillId="4" borderId="31" xfId="0" applyNumberFormat="1" applyFont="1" applyFill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/>
    <xf numFmtId="0" fontId="11" fillId="0" borderId="13" xfId="0" applyFont="1" applyBorder="1"/>
    <xf numFmtId="0" fontId="11" fillId="0" borderId="0" xfId="0" applyFont="1" applyBorder="1"/>
    <xf numFmtId="0" fontId="11" fillId="0" borderId="37" xfId="0" applyFont="1" applyBorder="1"/>
    <xf numFmtId="2" fontId="11" fillId="4" borderId="41" xfId="0" applyNumberFormat="1" applyFont="1" applyFill="1" applyBorder="1"/>
    <xf numFmtId="2" fontId="11" fillId="4" borderId="82" xfId="0" applyNumberFormat="1" applyFont="1" applyFill="1" applyBorder="1"/>
    <xf numFmtId="2" fontId="11" fillId="4" borderId="34" xfId="0" applyNumberFormat="1" applyFont="1" applyFill="1" applyBorder="1"/>
    <xf numFmtId="2" fontId="11" fillId="4" borderId="56" xfId="0" applyNumberFormat="1" applyFont="1" applyFill="1" applyBorder="1"/>
    <xf numFmtId="2" fontId="11" fillId="4" borderId="71" xfId="0" applyNumberFormat="1" applyFont="1" applyFill="1" applyBorder="1"/>
    <xf numFmtId="2" fontId="11" fillId="4" borderId="50" xfId="0" applyNumberFormat="1" applyFont="1" applyFill="1" applyBorder="1"/>
    <xf numFmtId="2" fontId="11" fillId="4" borderId="25" xfId="0" applyNumberFormat="1" applyFont="1" applyFill="1" applyBorder="1"/>
    <xf numFmtId="2" fontId="11" fillId="4" borderId="83" xfId="0" applyNumberFormat="1" applyFont="1" applyFill="1" applyBorder="1"/>
    <xf numFmtId="2" fontId="11" fillId="4" borderId="26" xfId="0" applyNumberFormat="1" applyFont="1" applyFill="1" applyBorder="1"/>
    <xf numFmtId="0" fontId="11" fillId="0" borderId="36" xfId="0" applyFont="1" applyBorder="1"/>
    <xf numFmtId="2" fontId="11" fillId="4" borderId="61" xfId="0" applyNumberFormat="1" applyFont="1" applyFill="1" applyBorder="1"/>
    <xf numFmtId="2" fontId="11" fillId="4" borderId="72" xfId="0" applyNumberFormat="1" applyFont="1" applyFill="1" applyBorder="1"/>
    <xf numFmtId="2" fontId="11" fillId="4" borderId="84" xfId="0" applyNumberFormat="1" applyFont="1" applyFill="1" applyBorder="1"/>
    <xf numFmtId="2" fontId="11" fillId="0" borderId="83" xfId="0" applyNumberFormat="1" applyFont="1" applyBorder="1"/>
    <xf numFmtId="2" fontId="11" fillId="4" borderId="8" xfId="0" applyNumberFormat="1" applyFont="1" applyFill="1" applyBorder="1"/>
    <xf numFmtId="0" fontId="11" fillId="0" borderId="16" xfId="0" applyFont="1" applyBorder="1"/>
    <xf numFmtId="2" fontId="11" fillId="4" borderId="21" xfId="0" applyNumberFormat="1" applyFont="1" applyFill="1" applyBorder="1"/>
    <xf numFmtId="2" fontId="11" fillId="4" borderId="85" xfId="0" applyNumberFormat="1" applyFont="1" applyFill="1" applyBorder="1"/>
    <xf numFmtId="0" fontId="10" fillId="0" borderId="86" xfId="0" applyFont="1" applyBorder="1"/>
    <xf numFmtId="0" fontId="10" fillId="0" borderId="87" xfId="0" applyFont="1" applyBorder="1"/>
    <xf numFmtId="2" fontId="10" fillId="4" borderId="87" xfId="0" applyNumberFormat="1" applyFont="1" applyFill="1" applyBorder="1"/>
    <xf numFmtId="2" fontId="10" fillId="4" borderId="88" xfId="0" applyNumberFormat="1" applyFont="1" applyFill="1" applyBorder="1"/>
    <xf numFmtId="2" fontId="10" fillId="4" borderId="89" xfId="0" applyNumberFormat="1" applyFont="1" applyFill="1" applyBorder="1"/>
    <xf numFmtId="0" fontId="10" fillId="4" borderId="90" xfId="0" applyFont="1" applyFill="1" applyBorder="1"/>
    <xf numFmtId="43" fontId="10" fillId="0" borderId="0" xfId="1" applyFont="1" applyBorder="1"/>
    <xf numFmtId="2" fontId="10" fillId="7" borderId="0" xfId="0" applyNumberFormat="1" applyFont="1" applyFill="1" applyBorder="1"/>
    <xf numFmtId="0" fontId="12" fillId="0" borderId="0" xfId="0" applyFont="1"/>
    <xf numFmtId="0" fontId="10" fillId="0" borderId="48" xfId="0" applyFont="1" applyBorder="1"/>
    <xf numFmtId="0" fontId="10" fillId="0" borderId="14" xfId="0" applyFont="1" applyBorder="1"/>
    <xf numFmtId="0" fontId="10" fillId="0" borderId="56" xfId="0" applyFont="1" applyBorder="1"/>
    <xf numFmtId="2" fontId="10" fillId="0" borderId="56" xfId="0" applyNumberFormat="1" applyFont="1" applyBorder="1"/>
    <xf numFmtId="43" fontId="10" fillId="0" borderId="56" xfId="1" applyFont="1" applyBorder="1"/>
    <xf numFmtId="2" fontId="10" fillId="4" borderId="56" xfId="0" applyNumberFormat="1" applyFont="1" applyFill="1" applyBorder="1"/>
    <xf numFmtId="0" fontId="10" fillId="0" borderId="57" xfId="0" applyFont="1" applyBorder="1"/>
    <xf numFmtId="0" fontId="10" fillId="0" borderId="60" xfId="0" applyFont="1" applyBorder="1"/>
    <xf numFmtId="0" fontId="10" fillId="0" borderId="61" xfId="0" applyFont="1" applyBorder="1"/>
    <xf numFmtId="2" fontId="10" fillId="0" borderId="61" xfId="0" applyNumberFormat="1" applyFont="1" applyBorder="1"/>
    <xf numFmtId="43" fontId="10" fillId="0" borderId="61" xfId="1" applyFont="1" applyBorder="1"/>
    <xf numFmtId="0" fontId="10" fillId="0" borderId="62" xfId="0" applyFont="1" applyBorder="1"/>
    <xf numFmtId="0" fontId="9" fillId="4" borderId="0" xfId="0" applyFont="1" applyFill="1" applyAlignment="1"/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center"/>
    </xf>
    <xf numFmtId="2" fontId="10" fillId="4" borderId="0" xfId="0" applyNumberFormat="1" applyFont="1" applyFill="1"/>
    <xf numFmtId="43" fontId="10" fillId="4" borderId="0" xfId="1" applyFont="1" applyFill="1" applyBorder="1"/>
    <xf numFmtId="0" fontId="13" fillId="4" borderId="0" xfId="0" applyFont="1" applyFill="1" applyBorder="1"/>
    <xf numFmtId="0" fontId="15" fillId="4" borderId="1" xfId="0" applyFont="1" applyFill="1" applyBorder="1"/>
    <xf numFmtId="2" fontId="15" fillId="4" borderId="1" xfId="0" applyNumberFormat="1" applyFont="1" applyFill="1" applyBorder="1"/>
    <xf numFmtId="0" fontId="15" fillId="4" borderId="3" xfId="0" applyFont="1" applyFill="1" applyBorder="1"/>
    <xf numFmtId="2" fontId="15" fillId="4" borderId="3" xfId="0" applyNumberFormat="1" applyFont="1" applyFill="1" applyBorder="1"/>
    <xf numFmtId="0" fontId="15" fillId="4" borderId="2" xfId="0" applyFont="1" applyFill="1" applyBorder="1"/>
    <xf numFmtId="2" fontId="15" fillId="4" borderId="2" xfId="0" applyNumberFormat="1" applyFont="1" applyFill="1" applyBorder="1"/>
    <xf numFmtId="2" fontId="14" fillId="4" borderId="3" xfId="0" applyNumberFormat="1" applyFont="1" applyFill="1" applyBorder="1"/>
    <xf numFmtId="2" fontId="15" fillId="4" borderId="12" xfId="0" applyNumberFormat="1" applyFont="1" applyFill="1" applyBorder="1"/>
    <xf numFmtId="0" fontId="15" fillId="4" borderId="4" xfId="0" applyFont="1" applyFill="1" applyBorder="1"/>
    <xf numFmtId="0" fontId="15" fillId="4" borderId="5" xfId="0" applyFont="1" applyFill="1" applyBorder="1"/>
    <xf numFmtId="0" fontId="15" fillId="4" borderId="6" xfId="0" applyFont="1" applyFill="1" applyBorder="1"/>
    <xf numFmtId="2" fontId="15" fillId="4" borderId="4" xfId="0" applyNumberFormat="1" applyFont="1" applyFill="1" applyBorder="1"/>
    <xf numFmtId="2" fontId="15" fillId="4" borderId="5" xfId="0" applyNumberFormat="1" applyFont="1" applyFill="1" applyBorder="1"/>
    <xf numFmtId="2" fontId="15" fillId="4" borderId="6" xfId="0" applyNumberFormat="1" applyFont="1" applyFill="1" applyBorder="1"/>
    <xf numFmtId="2" fontId="15" fillId="4" borderId="11" xfId="0" applyNumberFormat="1" applyFont="1" applyFill="1" applyBorder="1"/>
    <xf numFmtId="2" fontId="15" fillId="4" borderId="13" xfId="0" applyNumberFormat="1" applyFont="1" applyFill="1" applyBorder="1"/>
    <xf numFmtId="0" fontId="15" fillId="4" borderId="40" xfId="0" applyFont="1" applyFill="1" applyBorder="1"/>
    <xf numFmtId="0" fontId="15" fillId="4" borderId="42" xfId="0" applyFont="1" applyFill="1" applyBorder="1"/>
    <xf numFmtId="2" fontId="14" fillId="4" borderId="42" xfId="0" applyNumberFormat="1" applyFont="1" applyFill="1" applyBorder="1"/>
    <xf numFmtId="2" fontId="15" fillId="4" borderId="42" xfId="0" applyNumberFormat="1" applyFont="1" applyFill="1" applyBorder="1"/>
    <xf numFmtId="2" fontId="15" fillId="4" borderId="24" xfId="0" applyNumberFormat="1" applyFont="1" applyFill="1" applyBorder="1"/>
    <xf numFmtId="2" fontId="15" fillId="4" borderId="39" xfId="0" applyNumberFormat="1" applyFont="1" applyFill="1" applyBorder="1"/>
    <xf numFmtId="0" fontId="15" fillId="4" borderId="86" xfId="0" applyFont="1" applyFill="1" applyBorder="1"/>
    <xf numFmtId="0" fontId="15" fillId="4" borderId="87" xfId="0" applyFont="1" applyFill="1" applyBorder="1"/>
    <xf numFmtId="2" fontId="14" fillId="4" borderId="87" xfId="0" applyNumberFormat="1" applyFont="1" applyFill="1" applyBorder="1"/>
    <xf numFmtId="2" fontId="15" fillId="4" borderId="87" xfId="0" applyNumberFormat="1" applyFont="1" applyFill="1" applyBorder="1"/>
    <xf numFmtId="2" fontId="15" fillId="4" borderId="88" xfId="0" applyNumberFormat="1" applyFont="1" applyFill="1" applyBorder="1"/>
    <xf numFmtId="2" fontId="14" fillId="4" borderId="87" xfId="0" applyNumberFormat="1" applyFont="1" applyFill="1" applyBorder="1" applyAlignment="1"/>
    <xf numFmtId="0" fontId="10" fillId="0" borderId="51" xfId="0" applyFont="1" applyBorder="1"/>
    <xf numFmtId="2" fontId="10" fillId="0" borderId="51" xfId="0" applyNumberFormat="1" applyFont="1" applyBorder="1"/>
    <xf numFmtId="43" fontId="10" fillId="0" borderId="51" xfId="1" applyFont="1" applyBorder="1"/>
    <xf numFmtId="2" fontId="10" fillId="4" borderId="51" xfId="0" applyNumberFormat="1" applyFont="1" applyFill="1" applyBorder="1"/>
    <xf numFmtId="0" fontId="9" fillId="0" borderId="61" xfId="0" applyFont="1" applyBorder="1"/>
    <xf numFmtId="2" fontId="9" fillId="4" borderId="61" xfId="0" applyNumberFormat="1" applyFont="1" applyFill="1" applyBorder="1"/>
    <xf numFmtId="2" fontId="15" fillId="0" borderId="0" xfId="0" applyNumberFormat="1" applyFont="1"/>
    <xf numFmtId="0" fontId="17" fillId="9" borderId="4" xfId="0" applyFont="1" applyFill="1" applyBorder="1"/>
    <xf numFmtId="0" fontId="17" fillId="9" borderId="1" xfId="0" applyFont="1" applyFill="1" applyBorder="1"/>
    <xf numFmtId="0" fontId="17" fillId="9" borderId="24" xfId="0" applyFont="1" applyFill="1" applyBorder="1" applyAlignment="1">
      <alignment horizontal="center"/>
    </xf>
    <xf numFmtId="0" fontId="17" fillId="9" borderId="22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8" fillId="9" borderId="6" xfId="0" applyFont="1" applyFill="1" applyBorder="1"/>
    <xf numFmtId="0" fontId="17" fillId="9" borderId="2" xfId="0" applyFont="1" applyFill="1" applyBorder="1"/>
    <xf numFmtId="0" fontId="17" fillId="9" borderId="2" xfId="0" quotePrefix="1" applyFont="1" applyFill="1" applyBorder="1" applyAlignment="1">
      <alignment horizontal="center"/>
    </xf>
    <xf numFmtId="0" fontId="17" fillId="9" borderId="8" xfId="0" applyFont="1" applyFill="1" applyBorder="1" applyAlignment="1">
      <alignment horizontal="center"/>
    </xf>
    <xf numFmtId="0" fontId="17" fillId="3" borderId="0" xfId="0" applyFont="1" applyFill="1" applyAlignment="1"/>
    <xf numFmtId="0" fontId="17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/>
    </xf>
    <xf numFmtId="2" fontId="18" fillId="0" borderId="46" xfId="0" applyNumberFormat="1" applyFont="1" applyBorder="1"/>
    <xf numFmtId="0" fontId="18" fillId="0" borderId="7" xfId="0" applyFont="1" applyBorder="1"/>
    <xf numFmtId="2" fontId="18" fillId="0" borderId="1" xfId="0" applyNumberFormat="1" applyFont="1" applyBorder="1"/>
    <xf numFmtId="0" fontId="18" fillId="0" borderId="3" xfId="0" applyFont="1" applyBorder="1"/>
    <xf numFmtId="2" fontId="18" fillId="0" borderId="3" xfId="0" applyNumberFormat="1" applyFont="1" applyBorder="1"/>
    <xf numFmtId="0" fontId="18" fillId="0" borderId="2" xfId="0" applyFont="1" applyBorder="1"/>
    <xf numFmtId="2" fontId="18" fillId="0" borderId="2" xfId="0" applyNumberFormat="1" applyFont="1" applyBorder="1"/>
    <xf numFmtId="2" fontId="18" fillId="4" borderId="3" xfId="0" applyNumberFormat="1" applyFont="1" applyFill="1" applyBorder="1"/>
    <xf numFmtId="0" fontId="18" fillId="0" borderId="1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2" fontId="18" fillId="4" borderId="1" xfId="0" applyNumberFormat="1" applyFont="1" applyFill="1" applyBorder="1"/>
    <xf numFmtId="2" fontId="18" fillId="4" borderId="2" xfId="0" applyNumberFormat="1" applyFont="1" applyFill="1" applyBorder="1"/>
    <xf numFmtId="0" fontId="18" fillId="0" borderId="40" xfId="0" applyFont="1" applyBorder="1"/>
    <xf numFmtId="0" fontId="18" fillId="0" borderId="42" xfId="0" applyFont="1" applyBorder="1"/>
    <xf numFmtId="2" fontId="18" fillId="4" borderId="42" xfId="0" applyNumberFormat="1" applyFont="1" applyFill="1" applyBorder="1"/>
    <xf numFmtId="2" fontId="18" fillId="4" borderId="42" xfId="0" applyNumberFormat="1" applyFont="1" applyFill="1" applyBorder="1" applyAlignment="1">
      <alignment horizontal="center"/>
    </xf>
    <xf numFmtId="2" fontId="18" fillId="4" borderId="9" xfId="0" applyNumberFormat="1" applyFont="1" applyFill="1" applyBorder="1"/>
    <xf numFmtId="0" fontId="14" fillId="9" borderId="4" xfId="0" applyFont="1" applyFill="1" applyBorder="1"/>
    <xf numFmtId="0" fontId="14" fillId="9" borderId="1" xfId="0" applyFont="1" applyFill="1" applyBorder="1"/>
    <xf numFmtId="0" fontId="14" fillId="9" borderId="24" xfId="0" applyFont="1" applyFill="1" applyBorder="1" applyAlignment="1">
      <alignment horizontal="center"/>
    </xf>
    <xf numFmtId="0" fontId="14" fillId="9" borderId="2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5" fillId="9" borderId="6" xfId="0" applyFont="1" applyFill="1" applyBorder="1"/>
    <xf numFmtId="0" fontId="14" fillId="9" borderId="2" xfId="0" applyFont="1" applyFill="1" applyBorder="1"/>
    <xf numFmtId="0" fontId="14" fillId="9" borderId="2" xfId="0" quotePrefix="1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9" fillId="3" borderId="0" xfId="0" applyFont="1" applyFill="1" applyAlignment="1"/>
    <xf numFmtId="0" fontId="19" fillId="3" borderId="0" xfId="0" applyFont="1" applyFill="1" applyAlignment="1">
      <alignment horizontal="right"/>
    </xf>
    <xf numFmtId="0" fontId="19" fillId="3" borderId="0" xfId="0" applyFont="1" applyFill="1" applyAlignment="1">
      <alignment horizontal="center"/>
    </xf>
    <xf numFmtId="0" fontId="9" fillId="8" borderId="74" xfId="0" applyFont="1" applyFill="1" applyBorder="1" applyAlignment="1">
      <alignment horizontal="center" vertical="center"/>
    </xf>
    <xf numFmtId="0" fontId="9" fillId="8" borderId="75" xfId="0" applyFont="1" applyFill="1" applyBorder="1" applyAlignment="1">
      <alignment horizontal="center" vertical="center"/>
    </xf>
    <xf numFmtId="0" fontId="9" fillId="8" borderId="53" xfId="0" applyFont="1" applyFill="1" applyBorder="1" applyAlignment="1">
      <alignment horizontal="center" vertical="center"/>
    </xf>
    <xf numFmtId="0" fontId="9" fillId="8" borderId="5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77" xfId="0" applyFont="1" applyFill="1" applyBorder="1" applyAlignment="1">
      <alignment horizontal="center" vertical="center"/>
    </xf>
    <xf numFmtId="17" fontId="9" fillId="8" borderId="73" xfId="0" applyNumberFormat="1" applyFont="1" applyFill="1" applyBorder="1" applyAlignment="1">
      <alignment horizontal="center" vertical="center"/>
    </xf>
    <xf numFmtId="17" fontId="9" fillId="8" borderId="76" xfId="0" applyNumberFormat="1" applyFont="1" applyFill="1" applyBorder="1" applyAlignment="1">
      <alignment horizontal="center" vertical="center"/>
    </xf>
    <xf numFmtId="17" fontId="9" fillId="8" borderId="54" xfId="0" applyNumberFormat="1" applyFont="1" applyFill="1" applyBorder="1" applyAlignment="1">
      <alignment horizontal="center" vertical="center"/>
    </xf>
    <xf numFmtId="17" fontId="16" fillId="8" borderId="73" xfId="0" applyNumberFormat="1" applyFont="1" applyFill="1" applyBorder="1" applyAlignment="1">
      <alignment horizontal="center" vertical="center"/>
    </xf>
    <xf numFmtId="17" fontId="16" fillId="8" borderId="76" xfId="0" applyNumberFormat="1" applyFont="1" applyFill="1" applyBorder="1" applyAlignment="1">
      <alignment horizontal="center" vertical="center"/>
    </xf>
    <xf numFmtId="17" fontId="16" fillId="8" borderId="54" xfId="0" applyNumberFormat="1" applyFont="1" applyFill="1" applyBorder="1" applyAlignment="1">
      <alignment horizontal="center" vertical="center"/>
    </xf>
    <xf numFmtId="0" fontId="16" fillId="8" borderId="74" xfId="0" applyFont="1" applyFill="1" applyBorder="1" applyAlignment="1">
      <alignment horizontal="center" vertical="center"/>
    </xf>
    <xf numFmtId="0" fontId="16" fillId="8" borderId="75" xfId="0" applyFont="1" applyFill="1" applyBorder="1" applyAlignment="1">
      <alignment horizontal="center" vertical="center"/>
    </xf>
    <xf numFmtId="0" fontId="16" fillId="8" borderId="53" xfId="0" applyFont="1" applyFill="1" applyBorder="1" applyAlignment="1">
      <alignment horizontal="center" vertical="center"/>
    </xf>
    <xf numFmtId="0" fontId="16" fillId="8" borderId="5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77" xfId="0" applyFont="1" applyFill="1" applyBorder="1" applyAlignment="1">
      <alignment horizontal="center" vertical="center"/>
    </xf>
    <xf numFmtId="0" fontId="19" fillId="3" borderId="74" xfId="0" applyFont="1" applyFill="1" applyBorder="1" applyAlignment="1">
      <alignment horizontal="center" vertical="center"/>
    </xf>
    <xf numFmtId="0" fontId="19" fillId="3" borderId="75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77" xfId="0" applyFont="1" applyFill="1" applyBorder="1" applyAlignment="1">
      <alignment horizontal="center" vertical="center"/>
    </xf>
    <xf numFmtId="17" fontId="19" fillId="3" borderId="73" xfId="0" applyNumberFormat="1" applyFont="1" applyFill="1" applyBorder="1" applyAlignment="1">
      <alignment horizontal="center" vertical="center"/>
    </xf>
    <xf numFmtId="17" fontId="19" fillId="3" borderId="76" xfId="0" applyNumberFormat="1" applyFont="1" applyFill="1" applyBorder="1" applyAlignment="1">
      <alignment horizontal="center" vertical="center"/>
    </xf>
    <xf numFmtId="17" fontId="19" fillId="3" borderId="54" xfId="0" applyNumberFormat="1" applyFont="1" applyFill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75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center" vertical="center"/>
    </xf>
    <xf numFmtId="17" fontId="17" fillId="3" borderId="73" xfId="0" applyNumberFormat="1" applyFont="1" applyFill="1" applyBorder="1" applyAlignment="1">
      <alignment horizontal="center" vertical="center"/>
    </xf>
    <xf numFmtId="17" fontId="17" fillId="3" borderId="76" xfId="0" applyNumberFormat="1" applyFont="1" applyFill="1" applyBorder="1" applyAlignment="1">
      <alignment horizontal="center" vertical="center"/>
    </xf>
    <xf numFmtId="17" fontId="17" fillId="3" borderId="54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AE-43FB-9EF1-03207E7741FE}"/>
            </c:ext>
          </c:extLst>
        </c:ser>
        <c:ser>
          <c:idx val="0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BASE!$D$5:$O$5</c:f>
              <c:numCache>
                <c:formatCode>0.00</c:formatCode>
                <c:ptCount val="12"/>
                <c:pt idx="0">
                  <c:v>1.0714285714285714</c:v>
                </c:pt>
                <c:pt idx="1">
                  <c:v>0.92916666666666681</c:v>
                </c:pt>
                <c:pt idx="2">
                  <c:v>0.96538461538461529</c:v>
                </c:pt>
                <c:pt idx="3">
                  <c:v>0.87250000000000005</c:v>
                </c:pt>
                <c:pt idx="4">
                  <c:v>0.71666666666666667</c:v>
                </c:pt>
                <c:pt idx="5">
                  <c:v>0.54583333333333328</c:v>
                </c:pt>
                <c:pt idx="6">
                  <c:v>0.53749999999999998</c:v>
                </c:pt>
                <c:pt idx="7">
                  <c:v>0.59615384615384603</c:v>
                </c:pt>
                <c:pt idx="8">
                  <c:v>0.66</c:v>
                </c:pt>
                <c:pt idx="9">
                  <c:v>0.52749999999999997</c:v>
                </c:pt>
                <c:pt idx="10">
                  <c:v>0.53</c:v>
                </c:pt>
                <c:pt idx="11">
                  <c:v>0.6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AAE-43FB-9EF1-03207E774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18328"/>
        <c:axId val="379406048"/>
      </c:lineChart>
      <c:catAx>
        <c:axId val="36771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6048"/>
        <c:crosses val="autoZero"/>
        <c:auto val="1"/>
        <c:lblAlgn val="ctr"/>
        <c:lblOffset val="100"/>
        <c:noMultiLvlLbl val="0"/>
      </c:catAx>
      <c:valAx>
        <c:axId val="37940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71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29375000000000001"/>
          <c:h val="8.2758620689655171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1ra al por mayor (S/./kg)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17426626844058291"/>
          <c:w val="0.93888888888889088"/>
          <c:h val="0.71055371526835021"/>
        </c:manualLayout>
      </c:layout>
      <c:lineChart>
        <c:grouping val="standard"/>
        <c:varyColors val="0"/>
        <c:ser>
          <c:idx val="1"/>
          <c:order val="0"/>
          <c:tx>
            <c:strRef>
              <c:f>ACTUAL!$A$4</c:f>
              <c:strCache>
                <c:ptCount val="1"/>
                <c:pt idx="0">
                  <c:v>2025</c:v>
                </c:pt>
              </c:strCache>
            </c:strRef>
          </c:tx>
          <c:dLbls>
            <c:dLbl>
              <c:idx val="0"/>
              <c:layout>
                <c:manualLayout>
                  <c:x val="-5.2777777777777792E-2"/>
                  <c:y val="2.75862068965517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D0-4045-AAB1-8FB09F25EBE3}"/>
                </c:ext>
              </c:extLst>
            </c:dLbl>
            <c:dLbl>
              <c:idx val="2"/>
              <c:layout>
                <c:manualLayout>
                  <c:x val="-3.6111111111111212E-2"/>
                  <c:y val="5.057471264367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D0-4045-AAB1-8FB09F25EBE3}"/>
                </c:ext>
              </c:extLst>
            </c:dLbl>
            <c:dLbl>
              <c:idx val="3"/>
              <c:layout>
                <c:manualLayout>
                  <c:x val="-4.4444444444444502E-2"/>
                  <c:y val="6.43678160919539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D0-4045-AAB1-8FB09F25EBE3}"/>
                </c:ext>
              </c:extLst>
            </c:dLbl>
            <c:dLbl>
              <c:idx val="4"/>
              <c:layout>
                <c:manualLayout>
                  <c:x val="-4.7222222222222332E-2"/>
                  <c:y val="-3.78508209729598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0-4045-AAB1-8FB09F25EBE3}"/>
                </c:ext>
              </c:extLst>
            </c:dLbl>
            <c:dLbl>
              <c:idx val="5"/>
              <c:layout>
                <c:manualLayout>
                  <c:x val="-6.3888888888888884E-2"/>
                  <c:y val="-3.5872856009277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D0-4045-AAB1-8FB09F25EBE3}"/>
                </c:ext>
              </c:extLst>
            </c:dLbl>
            <c:dLbl>
              <c:idx val="6"/>
              <c:layout>
                <c:manualLayout>
                  <c:x val="-5.00000000000001E-2"/>
                  <c:y val="-4.65116279069769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D0-4045-AAB1-8FB09F25EBE3}"/>
                </c:ext>
              </c:extLst>
            </c:dLbl>
            <c:dLbl>
              <c:idx val="7"/>
              <c:layout>
                <c:manualLayout>
                  <c:x val="-3.333333333333334E-2"/>
                  <c:y val="-4.13793103448275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D0-4045-AAB1-8FB09F25EBE3}"/>
                </c:ext>
              </c:extLst>
            </c:dLbl>
            <c:dLbl>
              <c:idx val="10"/>
              <c:layout>
                <c:manualLayout>
                  <c:x val="-4.1666666666666664E-2"/>
                  <c:y val="5.51724137931034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1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D0-4045-AAB1-8FB09F25EB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ACTUAL!$C$6:$N$6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ACTUAL!$C$9:$N$9</c:f>
              <c:numCache>
                <c:formatCode>0.00</c:formatCode>
                <c:ptCount val="12"/>
                <c:pt idx="0">
                  <c:v>0.84230769230769242</c:v>
                </c:pt>
                <c:pt idx="1">
                  <c:v>1.0125000000000002</c:v>
                </c:pt>
                <c:pt idx="2">
                  <c:v>1.023076923076923</c:v>
                </c:pt>
                <c:pt idx="3">
                  <c:v>0</c:v>
                </c:pt>
                <c:pt idx="4">
                  <c:v>1.125</c:v>
                </c:pt>
                <c:pt idx="5">
                  <c:v>1.3</c:v>
                </c:pt>
                <c:pt idx="6">
                  <c:v>0.99285714285714299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D0-4045-AAB1-8FB09F25EBE3}"/>
            </c:ext>
          </c:extLst>
        </c:ser>
        <c:ser>
          <c:idx val="2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0.05"/>
                  <c:y val="-5.51724137931034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D0-4045-AAB1-8FB09F25EBE3}"/>
                </c:ext>
              </c:extLst>
            </c:dLbl>
            <c:dLbl>
              <c:idx val="1"/>
              <c:layout>
                <c:manualLayout>
                  <c:x val="-4.7222222222222332E-2"/>
                  <c:y val="-3.678160919540229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D0-4045-AAB1-8FB09F25EBE3}"/>
                </c:ext>
              </c:extLst>
            </c:dLbl>
            <c:dLbl>
              <c:idx val="2"/>
              <c:layout>
                <c:manualLayout>
                  <c:x val="-4.7222222222222332E-2"/>
                  <c:y val="-6.896551724137930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D0-4045-AAB1-8FB09F25EBE3}"/>
                </c:ext>
              </c:extLst>
            </c:dLbl>
            <c:dLbl>
              <c:idx val="3"/>
              <c:layout>
                <c:manualLayout>
                  <c:x val="-0.05"/>
                  <c:y val="2.587529756454871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D0-4045-AAB1-8FB09F25EBE3}"/>
                </c:ext>
              </c:extLst>
            </c:dLbl>
            <c:dLbl>
              <c:idx val="4"/>
              <c:layout>
                <c:manualLayout>
                  <c:x val="-4.7222222222222332E-2"/>
                  <c:y val="2.902978697430247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D0-4045-AAB1-8FB09F25EBE3}"/>
                </c:ext>
              </c:extLst>
            </c:dLbl>
            <c:dLbl>
              <c:idx val="5"/>
              <c:layout>
                <c:manualLayout>
                  <c:x val="-3.333333333333334E-2"/>
                  <c:y val="5.020051272660685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D0-4045-AAB1-8FB09F25EBE3}"/>
                </c:ext>
              </c:extLst>
            </c:dLbl>
            <c:dLbl>
              <c:idx val="6"/>
              <c:layout>
                <c:manualLayout>
                  <c:x val="-3.333333333333334E-2"/>
                  <c:y val="-2.75862068965517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D0-4045-AAB1-8FB09F25EBE3}"/>
                </c:ext>
              </c:extLst>
            </c:dLbl>
            <c:dLbl>
              <c:idx val="7"/>
              <c:layout>
                <c:manualLayout>
                  <c:x val="-3.333333333333334E-2"/>
                  <c:y val="4.59770114942527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D0-4045-AAB1-8FB09F25EBE3}"/>
                </c:ext>
              </c:extLst>
            </c:dLbl>
            <c:dLbl>
              <c:idx val="8"/>
              <c:layout>
                <c:manualLayout>
                  <c:x val="-8.3333333333333343E-2"/>
                  <c:y val="-1.3793103448275909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D0-4045-AAB1-8FB09F25EBE3}"/>
                </c:ext>
              </c:extLst>
            </c:dLbl>
            <c:dLbl>
              <c:idx val="9"/>
              <c:layout>
                <c:manualLayout>
                  <c:x val="-4.1666666666666664E-2"/>
                  <c:y val="4.137931034482758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D0-4045-AAB1-8FB09F25EBE3}"/>
                </c:ext>
              </c:extLst>
            </c:dLbl>
            <c:dLbl>
              <c:idx val="10"/>
              <c:layout>
                <c:manualLayout>
                  <c:x val="-4.7222222222222332E-2"/>
                  <c:y val="4.137931034482758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D0-4045-AAB1-8FB09F25EBE3}"/>
                </c:ext>
              </c:extLst>
            </c:dLbl>
            <c:dLbl>
              <c:idx val="11"/>
              <c:layout>
                <c:manualLayout>
                  <c:x val="-3.6111111111111212E-2"/>
                  <c:y val="5.05747126436781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D0-4045-AAB1-8FB09F25EB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99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ACTUAL!$C$6:$N$6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ED0-4045-AAB1-8FB09F25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69416"/>
        <c:axId val="380067848"/>
      </c:lineChart>
      <c:catAx>
        <c:axId val="3800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67848"/>
        <c:crosses val="autoZero"/>
        <c:auto val="1"/>
        <c:lblAlgn val="ctr"/>
        <c:lblOffset val="100"/>
        <c:noMultiLvlLbl val="0"/>
      </c:catAx>
      <c:valAx>
        <c:axId val="3800678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006941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2da al por mayor (S/./kg)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82E-2"/>
          <c:y val="0.12455052493438322"/>
          <c:w val="0.93888888888889088"/>
          <c:h val="0.75946959755030663"/>
        </c:manualLayout>
      </c:layout>
      <c:lineChart>
        <c:grouping val="standard"/>
        <c:varyColors val="0"/>
        <c:ser>
          <c:idx val="1"/>
          <c:order val="0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ACTUAL!$C$6:$N$6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ACTUAL!$C$10:$N$10</c:f>
              <c:numCache>
                <c:formatCode>0.00</c:formatCode>
                <c:ptCount val="12"/>
                <c:pt idx="0">
                  <c:v>0.54230769230769227</c:v>
                </c:pt>
                <c:pt idx="1">
                  <c:v>0.72083333333333333</c:v>
                </c:pt>
                <c:pt idx="2">
                  <c:v>0.72307692307692306</c:v>
                </c:pt>
                <c:pt idx="3">
                  <c:v>0</c:v>
                </c:pt>
                <c:pt idx="4">
                  <c:v>0.82500000000000007</c:v>
                </c:pt>
                <c:pt idx="5">
                  <c:v>1</c:v>
                </c:pt>
                <c:pt idx="6">
                  <c:v>0.69285714285714284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C-4398-8371-BC5664664674}"/>
            </c:ext>
          </c:extLst>
        </c:ser>
        <c:ser>
          <c:idx val="2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ACTUAL!$C$6:$N$6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C-4398-8371-BC5664664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68240"/>
        <c:axId val="380072160"/>
      </c:lineChart>
      <c:catAx>
        <c:axId val="38006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72160"/>
        <c:crosses val="autoZero"/>
        <c:auto val="1"/>
        <c:lblAlgn val="ctr"/>
        <c:lblOffset val="100"/>
        <c:noMultiLvlLbl val="0"/>
      </c:catAx>
      <c:valAx>
        <c:axId val="38007216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0068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471106736657918"/>
          <c:y val="0.10564829396325458"/>
          <c:w val="0.44279986876640426"/>
          <c:h val="8.3717303629729192E-2"/>
        </c:manualLayout>
      </c:layout>
      <c:overlay val="0"/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Calibri"/>
              </a:rPr>
              <a:t>Trujillo: Precio de papa Canchan 3ra al por mayor </a:t>
            </a:r>
            <a:r>
              <a:rPr lang="es-PE" sz="1050" b="1" i="0" u="none" strike="noStrike" baseline="0">
                <a:solidFill>
                  <a:srgbClr val="000000"/>
                </a:solidFill>
                <a:latin typeface="Calibri"/>
              </a:rPr>
              <a:t>(S/./kg) </a:t>
            </a:r>
            <a:r>
              <a:rPr lang="es-PE" sz="7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1F-47EF-83BF-54C025C9361D}"/>
            </c:ext>
          </c:extLst>
        </c:ser>
        <c:ser>
          <c:idx val="2"/>
          <c:order val="1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0"/>
              <c:layout>
                <c:manualLayout>
                  <c:x val="-5.6576552930883692E-2"/>
                  <c:y val="5.997693194925073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F-47EF-83BF-54C025C9361D}"/>
                </c:ext>
              </c:extLst>
            </c:dLbl>
            <c:dLbl>
              <c:idx val="1"/>
              <c:layout>
                <c:manualLayout>
                  <c:x val="-4.8243219597550277E-2"/>
                  <c:y val="-5.997693194925067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1F-47EF-83BF-54C025C9361D}"/>
                </c:ext>
              </c:extLst>
            </c:dLbl>
            <c:dLbl>
              <c:idx val="2"/>
              <c:layout>
                <c:manualLayout>
                  <c:x val="-4.2687664041994734E-2"/>
                  <c:y val="-5.997693194925067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F-47EF-83BF-54C025C9361D}"/>
                </c:ext>
              </c:extLst>
            </c:dLbl>
            <c:dLbl>
              <c:idx val="3"/>
              <c:layout>
                <c:manualLayout>
                  <c:x val="-3.71321084864394E-2"/>
                  <c:y val="-3.690888119953863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F-47EF-83BF-54C025C9361D}"/>
                </c:ext>
              </c:extLst>
            </c:dLbl>
            <c:dLbl>
              <c:idx val="4"/>
              <c:layout>
                <c:manualLayout>
                  <c:x val="-5.1020997375328093E-2"/>
                  <c:y val="-4.15224913494809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1F-47EF-83BF-54C025C9361D}"/>
                </c:ext>
              </c:extLst>
            </c:dLbl>
            <c:dLbl>
              <c:idx val="5"/>
              <c:layout>
                <c:manualLayout>
                  <c:x val="-5.1020997375328093E-2"/>
                  <c:y val="-2.30680507497115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1F-47EF-83BF-54C025C9361D}"/>
                </c:ext>
              </c:extLst>
            </c:dLbl>
            <c:dLbl>
              <c:idx val="6"/>
              <c:layout>
                <c:manualLayout>
                  <c:x val="-5.1020997375328093E-2"/>
                  <c:y val="5.074971164936563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1F-47EF-83BF-54C025C9361D}"/>
                </c:ext>
              </c:extLst>
            </c:dLbl>
            <c:dLbl>
              <c:idx val="7"/>
              <c:layout>
                <c:manualLayout>
                  <c:x val="-5.1020997375328093E-2"/>
                  <c:y val="2.768166089965411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1F-47EF-83BF-54C025C9361D}"/>
                </c:ext>
              </c:extLst>
            </c:dLbl>
            <c:dLbl>
              <c:idx val="9"/>
              <c:layout>
                <c:manualLayout>
                  <c:x val="-4.8243219597550277E-2"/>
                  <c:y val="4.15224913494809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1F-47EF-83BF-54C025C9361D}"/>
                </c:ext>
              </c:extLst>
            </c:dLbl>
            <c:dLbl>
              <c:idx val="10"/>
              <c:layout>
                <c:manualLayout>
                  <c:x val="-4.8243219597550346E-2"/>
                  <c:y val="-4.613610149942331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1F-47EF-83BF-54C025C9361D}"/>
                </c:ext>
              </c:extLst>
            </c:dLbl>
            <c:dLbl>
              <c:idx val="11"/>
              <c:layout>
                <c:manualLayout>
                  <c:x val="-2.2821741032370852E-2"/>
                  <c:y val="-3.690888119953863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1F-47EF-83BF-54C025C936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99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ACTUAL!$C$11:$N$11</c:f>
              <c:numCache>
                <c:formatCode>0.00</c:formatCode>
                <c:ptCount val="12"/>
                <c:pt idx="0">
                  <c:v>0.3</c:v>
                </c:pt>
                <c:pt idx="1">
                  <c:v>0.4291666666666667</c:v>
                </c:pt>
                <c:pt idx="2">
                  <c:v>0.42307692307692302</c:v>
                </c:pt>
                <c:pt idx="3">
                  <c:v>0</c:v>
                </c:pt>
                <c:pt idx="4">
                  <c:v>0.52500000000000002</c:v>
                </c:pt>
                <c:pt idx="5">
                  <c:v>0.7</c:v>
                </c:pt>
                <c:pt idx="6">
                  <c:v>0.39285714285714279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2D1F-47EF-83BF-54C025C93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72944"/>
        <c:axId val="380069808"/>
      </c:lineChart>
      <c:catAx>
        <c:axId val="3800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69808"/>
        <c:crosses val="autoZero"/>
        <c:auto val="1"/>
        <c:lblAlgn val="ctr"/>
        <c:lblOffset val="100"/>
        <c:noMultiLvlLbl val="0"/>
      </c:catAx>
      <c:valAx>
        <c:axId val="380069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729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1ra al por mayor (S/./kg)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9797656106940126"/>
          <c:w val="0.93888888888889088"/>
          <c:h val="0.68296750837179843"/>
        </c:manualLayout>
      </c:layout>
      <c:lineChart>
        <c:grouping val="standard"/>
        <c:varyColors val="0"/>
        <c:ser>
          <c:idx val="0"/>
          <c:order val="0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2"/>
              <c:layout>
                <c:manualLayout>
                  <c:x val="-3.8888888888888917E-2"/>
                  <c:y val="4.2635658914728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F5-49C9-B04E-BB07753DC644}"/>
                </c:ext>
              </c:extLst>
            </c:dLbl>
            <c:dLbl>
              <c:idx val="3"/>
              <c:layout>
                <c:manualLayout>
                  <c:x val="-6.3888888888888884E-2"/>
                  <c:y val="-3.875968992248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5-49C9-B04E-BB07753DC644}"/>
                </c:ext>
              </c:extLst>
            </c:dLbl>
            <c:dLbl>
              <c:idx val="4"/>
              <c:layout>
                <c:manualLayout>
                  <c:x val="-8.0555555555555852E-2"/>
                  <c:y val="3.1007751937984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F5-49C9-B04E-BB07753DC644}"/>
                </c:ext>
              </c:extLst>
            </c:dLbl>
            <c:dLbl>
              <c:idx val="5"/>
              <c:layout>
                <c:manualLayout>
                  <c:x val="-6.1111111111111123E-2"/>
                  <c:y val="-3.4883720930232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F5-49C9-B04E-BB07753DC644}"/>
                </c:ext>
              </c:extLst>
            </c:dLbl>
            <c:dLbl>
              <c:idx val="6"/>
              <c:layout>
                <c:manualLayout>
                  <c:x val="-8.0555555555555991E-2"/>
                  <c:y val="-2.7131782945736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F5-49C9-B04E-BB07753DC644}"/>
                </c:ext>
              </c:extLst>
            </c:dLbl>
            <c:dLbl>
              <c:idx val="7"/>
              <c:layout>
                <c:manualLayout>
                  <c:x val="-5.5555555555555455E-2"/>
                  <c:y val="-4.6511627906976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F5-49C9-B04E-BB07753DC6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ACTUAL!$C$13:$N$13</c:f>
              <c:numCache>
                <c:formatCode>0.00</c:formatCode>
                <c:ptCount val="12"/>
                <c:pt idx="0">
                  <c:v>2.4692307692307693</c:v>
                </c:pt>
                <c:pt idx="1">
                  <c:v>2.3499999999999996</c:v>
                </c:pt>
                <c:pt idx="2">
                  <c:v>2.0615384615384618</c:v>
                </c:pt>
                <c:pt idx="3">
                  <c:v>0</c:v>
                </c:pt>
                <c:pt idx="4">
                  <c:v>2.2833333333333332</c:v>
                </c:pt>
                <c:pt idx="5">
                  <c:v>2.6</c:v>
                </c:pt>
                <c:pt idx="6">
                  <c:v>2.2071428571428569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3F5-49C9-B04E-BB07753DC644}"/>
            </c:ext>
          </c:extLst>
        </c:ser>
        <c:ser>
          <c:idx val="2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4.4444444444444502E-2"/>
                  <c:y val="-3.87596899224806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F5-49C9-B04E-BB07753DC644}"/>
                </c:ext>
              </c:extLst>
            </c:dLbl>
            <c:dLbl>
              <c:idx val="1"/>
              <c:layout>
                <c:manualLayout>
                  <c:x val="-5.2777777777777792E-2"/>
                  <c:y val="2.32558139534882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F5-49C9-B04E-BB07753DC644}"/>
                </c:ext>
              </c:extLst>
            </c:dLbl>
            <c:dLbl>
              <c:idx val="2"/>
              <c:layout>
                <c:manualLayout>
                  <c:x val="-0.05"/>
                  <c:y val="-3.4883720930232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F5-49C9-B04E-BB07753DC644}"/>
                </c:ext>
              </c:extLst>
            </c:dLbl>
            <c:dLbl>
              <c:idx val="3"/>
              <c:layout>
                <c:manualLayout>
                  <c:x val="-5.8333333333333535E-2"/>
                  <c:y val="3.48837209302324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F5-49C9-B04E-BB07753DC644}"/>
                </c:ext>
              </c:extLst>
            </c:dLbl>
            <c:dLbl>
              <c:idx val="4"/>
              <c:layout>
                <c:manualLayout>
                  <c:x val="-0.05"/>
                  <c:y val="-3.875968992248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F5-49C9-B04E-BB07753DC644}"/>
                </c:ext>
              </c:extLst>
            </c:dLbl>
            <c:dLbl>
              <c:idx val="5"/>
              <c:layout>
                <c:manualLayout>
                  <c:x val="-5.8333333333333535E-2"/>
                  <c:y val="3.4883720930232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F5-49C9-B04E-BB07753DC644}"/>
                </c:ext>
              </c:extLst>
            </c:dLbl>
            <c:dLbl>
              <c:idx val="6"/>
              <c:layout>
                <c:manualLayout>
                  <c:x val="-5.00000000000001E-2"/>
                  <c:y val="3.4883720930232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F5-49C9-B04E-BB07753DC644}"/>
                </c:ext>
              </c:extLst>
            </c:dLbl>
            <c:dLbl>
              <c:idx val="7"/>
              <c:layout>
                <c:manualLayout>
                  <c:x val="-5.2777777777777792E-2"/>
                  <c:y val="3.10077519379844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F5-49C9-B04E-BB07753DC644}"/>
                </c:ext>
              </c:extLst>
            </c:dLbl>
            <c:dLbl>
              <c:idx val="8"/>
              <c:layout>
                <c:manualLayout>
                  <c:x val="-2.7777777777777912E-2"/>
                  <c:y val="3.1007751937984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F5-49C9-B04E-BB07753DC644}"/>
                </c:ext>
              </c:extLst>
            </c:dLbl>
            <c:dLbl>
              <c:idx val="9"/>
              <c:layout>
                <c:manualLayout>
                  <c:x val="-6.9444444444444503E-2"/>
                  <c:y val="-3.8759689922480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F5-49C9-B04E-BB07753DC644}"/>
                </c:ext>
              </c:extLst>
            </c:dLbl>
            <c:dLbl>
              <c:idx val="10"/>
              <c:layout>
                <c:manualLayout>
                  <c:x val="-6.666666666666668E-2"/>
                  <c:y val="-4.2635658914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F5-49C9-B04E-BB07753DC6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13F5-49C9-B04E-BB07753DC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72552"/>
        <c:axId val="380070592"/>
      </c:lineChart>
      <c:catAx>
        <c:axId val="38007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70592"/>
        <c:crosses val="autoZero"/>
        <c:auto val="1"/>
        <c:lblAlgn val="ctr"/>
        <c:lblOffset val="100"/>
        <c:noMultiLvlLbl val="0"/>
      </c:catAx>
      <c:valAx>
        <c:axId val="38007059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007255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2da al por mayor (S/./kg)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1"/>
              <c:layout>
                <c:manualLayout>
                  <c:x val="-1.1111111111111125E-2"/>
                  <c:y val="-2.3569023569023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1-403C-8044-A48D223FE8BF}"/>
                </c:ext>
              </c:extLst>
            </c:dLbl>
            <c:dLbl>
              <c:idx val="2"/>
              <c:layout>
                <c:manualLayout>
                  <c:x val="-4.166666666666672E-2"/>
                  <c:y val="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1-403C-8044-A48D223FE8BF}"/>
                </c:ext>
              </c:extLst>
            </c:dLbl>
            <c:dLbl>
              <c:idx val="3"/>
              <c:layout>
                <c:manualLayout>
                  <c:x val="-4.166666666666672E-2"/>
                  <c:y val="-5.050505050505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21-403C-8044-A48D223FE8BF}"/>
                </c:ext>
              </c:extLst>
            </c:dLbl>
            <c:dLbl>
              <c:idx val="4"/>
              <c:layout>
                <c:manualLayout>
                  <c:x val="-6.3888888888888884E-2"/>
                  <c:y val="2.6936026936026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21-403C-8044-A48D223FE8BF}"/>
                </c:ext>
              </c:extLst>
            </c:dLbl>
            <c:dLbl>
              <c:idx val="5"/>
              <c:layout>
                <c:manualLayout>
                  <c:x val="-6.1111111111111123E-2"/>
                  <c:y val="-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21-403C-8044-A48D223FE8BF}"/>
                </c:ext>
              </c:extLst>
            </c:dLbl>
            <c:dLbl>
              <c:idx val="6"/>
              <c:layout>
                <c:manualLayout>
                  <c:x val="-3.888888888888889E-2"/>
                  <c:y val="2.6936026936026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21-403C-8044-A48D223FE8BF}"/>
                </c:ext>
              </c:extLst>
            </c:dLbl>
            <c:dLbl>
              <c:idx val="7"/>
              <c:layout>
                <c:manualLayout>
                  <c:x val="-6.666666666666668E-2"/>
                  <c:y val="-4.7138047138047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21-403C-8044-A48D223FE8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ACTUAL!$C$14:$N$14</c:f>
              <c:numCache>
                <c:formatCode>0.00</c:formatCode>
                <c:ptCount val="12"/>
                <c:pt idx="0">
                  <c:v>2.1692307692307691</c:v>
                </c:pt>
                <c:pt idx="1">
                  <c:v>2.0499999999999998</c:v>
                </c:pt>
                <c:pt idx="2">
                  <c:v>1.7615384615384611</c:v>
                </c:pt>
                <c:pt idx="3">
                  <c:v>0</c:v>
                </c:pt>
                <c:pt idx="4">
                  <c:v>1.9833333333333334</c:v>
                </c:pt>
                <c:pt idx="5">
                  <c:v>2.2999999999999998</c:v>
                </c:pt>
                <c:pt idx="6">
                  <c:v>1.9142857142857139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421-403C-8044-A48D223FE8BF}"/>
            </c:ext>
          </c:extLst>
        </c:ser>
        <c:ser>
          <c:idx val="2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5.2777777777777792E-2"/>
                  <c:y val="3.367003367003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21-403C-8044-A48D223FE8BF}"/>
                </c:ext>
              </c:extLst>
            </c:dLbl>
            <c:dLbl>
              <c:idx val="1"/>
              <c:layout>
                <c:manualLayout>
                  <c:x val="-5.5555555555555455E-2"/>
                  <c:y val="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21-403C-8044-A48D223FE8BF}"/>
                </c:ext>
              </c:extLst>
            </c:dLbl>
            <c:dLbl>
              <c:idx val="2"/>
              <c:layout>
                <c:manualLayout>
                  <c:x val="-2.2222222222222251E-2"/>
                  <c:y val="-2.6936026936026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21-403C-8044-A48D223FE8BF}"/>
                </c:ext>
              </c:extLst>
            </c:dLbl>
            <c:dLbl>
              <c:idx val="3"/>
              <c:layout>
                <c:manualLayout>
                  <c:x val="-0.05"/>
                  <c:y val="4.0404040404040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21-403C-8044-A48D223FE8BF}"/>
                </c:ext>
              </c:extLst>
            </c:dLbl>
            <c:dLbl>
              <c:idx val="4"/>
              <c:layout>
                <c:manualLayout>
                  <c:x val="-0.05"/>
                  <c:y val="-3.36700336700338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21-403C-8044-A48D223FE8BF}"/>
                </c:ext>
              </c:extLst>
            </c:dLbl>
            <c:dLbl>
              <c:idx val="5"/>
              <c:layout>
                <c:manualLayout>
                  <c:x val="-6.1111111111111123E-2"/>
                  <c:y val="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21-403C-8044-A48D223FE8BF}"/>
                </c:ext>
              </c:extLst>
            </c:dLbl>
            <c:dLbl>
              <c:idx val="6"/>
              <c:layout>
                <c:manualLayout>
                  <c:x val="-4.4444444444444502E-2"/>
                  <c:y val="2.3569023569023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21-403C-8044-A48D223FE8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D421-403C-8044-A48D223FE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71376"/>
        <c:axId val="380073336"/>
      </c:lineChart>
      <c:catAx>
        <c:axId val="3800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73336"/>
        <c:crosses val="autoZero"/>
        <c:auto val="1"/>
        <c:lblAlgn val="ctr"/>
        <c:lblOffset val="100"/>
        <c:noMultiLvlLbl val="0"/>
      </c:catAx>
      <c:valAx>
        <c:axId val="3800733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00713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Calibri"/>
              </a:rPr>
              <a:t>Trujillo: Precio de papa Peruana 3ra al por mayor (S/./kg) </a:t>
            </a:r>
            <a:r>
              <a:rPr lang="es-PE" sz="8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666666666666664E-2"/>
          <c:y val="0.17124952766118243"/>
          <c:w val="0.93888888888889022"/>
          <c:h val="0.71953307392996058"/>
        </c:manualLayout>
      </c:layout>
      <c:lineChart>
        <c:grouping val="standard"/>
        <c:varyColors val="0"/>
        <c:ser>
          <c:idx val="0"/>
          <c:order val="0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0"/>
              <c:layout>
                <c:manualLayout>
                  <c:x val="-2.7777777777777922E-2"/>
                  <c:y val="-5.70687418936448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C1-43FF-821F-2A917830F9D7}"/>
                </c:ext>
              </c:extLst>
            </c:dLbl>
            <c:dLbl>
              <c:idx val="1"/>
              <c:layout>
                <c:manualLayout>
                  <c:x val="-5.2777777777777792E-2"/>
                  <c:y val="3.1128404669260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C1-43FF-821F-2A917830F9D7}"/>
                </c:ext>
              </c:extLst>
            </c:dLbl>
            <c:dLbl>
              <c:idx val="2"/>
              <c:layout>
                <c:manualLayout>
                  <c:x val="-5.0000000000000024E-2"/>
                  <c:y val="3.1128404669260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C1-43FF-821F-2A917830F9D7}"/>
                </c:ext>
              </c:extLst>
            </c:dLbl>
            <c:dLbl>
              <c:idx val="3"/>
              <c:layout>
                <c:manualLayout>
                  <c:x val="-4.166666666666672E-2"/>
                  <c:y val="4.66926070038910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3FF-821F-2A917830F9D7}"/>
                </c:ext>
              </c:extLst>
            </c:dLbl>
            <c:dLbl>
              <c:idx val="4"/>
              <c:layout>
                <c:manualLayout>
                  <c:x val="-5.5555555555555455E-2"/>
                  <c:y val="3.6316472114137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C1-43FF-821F-2A917830F9D7}"/>
                </c:ext>
              </c:extLst>
            </c:dLbl>
            <c:dLbl>
              <c:idx val="5"/>
              <c:layout>
                <c:manualLayout>
                  <c:x val="-4.7222222222222332E-2"/>
                  <c:y val="-5.18806744487679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3FF-821F-2A917830F9D7}"/>
                </c:ext>
              </c:extLst>
            </c:dLbl>
            <c:dLbl>
              <c:idx val="6"/>
              <c:layout>
                <c:manualLayout>
                  <c:x val="-2.7777777777778019E-2"/>
                  <c:y val="1.55642023346303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C1-43FF-821F-2A917830F9D7}"/>
                </c:ext>
              </c:extLst>
            </c:dLbl>
            <c:dLbl>
              <c:idx val="7"/>
              <c:layout>
                <c:manualLayout>
                  <c:x val="-3.888888888888889E-2"/>
                  <c:y val="-6.7444876783398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3FF-821F-2A917830F9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ACTUAL!$C$15:$N$15</c:f>
              <c:numCache>
                <c:formatCode>0.00</c:formatCode>
                <c:ptCount val="12"/>
                <c:pt idx="0">
                  <c:v>1.869230769230769</c:v>
                </c:pt>
                <c:pt idx="1">
                  <c:v>1.7500000000000002</c:v>
                </c:pt>
                <c:pt idx="2">
                  <c:v>1.4615384615384615</c:v>
                </c:pt>
                <c:pt idx="3">
                  <c:v>0</c:v>
                </c:pt>
                <c:pt idx="4">
                  <c:v>1.6833333333333329</c:v>
                </c:pt>
                <c:pt idx="5">
                  <c:v>2</c:v>
                </c:pt>
                <c:pt idx="6">
                  <c:v>1.6571428571428573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6C1-43FF-821F-2A917830F9D7}"/>
            </c:ext>
          </c:extLst>
        </c:ser>
        <c:ser>
          <c:idx val="2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5.0000000000000024E-2"/>
                  <c:y val="4.66926070038910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3FF-821F-2A917830F9D7}"/>
                </c:ext>
              </c:extLst>
            </c:dLbl>
            <c:dLbl>
              <c:idx val="1"/>
              <c:layout>
                <c:manualLayout>
                  <c:x val="-3.0555555555555582E-2"/>
                  <c:y val="-4.6692607003891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C1-43FF-821F-2A917830F9D7}"/>
                </c:ext>
              </c:extLst>
            </c:dLbl>
            <c:dLbl>
              <c:idx val="2"/>
              <c:layout>
                <c:manualLayout>
                  <c:x val="-4.1666666666666664E-2"/>
                  <c:y val="-4.6692607003891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3FF-821F-2A917830F9D7}"/>
                </c:ext>
              </c:extLst>
            </c:dLbl>
            <c:dLbl>
              <c:idx val="3"/>
              <c:layout>
                <c:manualLayout>
                  <c:x val="-4.1666666666666664E-2"/>
                  <c:y val="-6.2256809338521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C1-43FF-821F-2A917830F9D7}"/>
                </c:ext>
              </c:extLst>
            </c:dLbl>
            <c:dLbl>
              <c:idx val="4"/>
              <c:layout>
                <c:manualLayout>
                  <c:x val="-3.333333333333334E-2"/>
                  <c:y val="-5.706874189364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3FF-821F-2A917830F9D7}"/>
                </c:ext>
              </c:extLst>
            </c:dLbl>
            <c:dLbl>
              <c:idx val="5"/>
              <c:layout>
                <c:manualLayout>
                  <c:x val="-4.7222222222222332E-2"/>
                  <c:y val="6.2256809338521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C1-43FF-821F-2A917830F9D7}"/>
                </c:ext>
              </c:extLst>
            </c:dLbl>
            <c:dLbl>
              <c:idx val="9"/>
              <c:layout>
                <c:manualLayout>
                  <c:x val="-4.1666666666666567E-2"/>
                  <c:y val="5.706874189364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3FF-821F-2A917830F9D7}"/>
                </c:ext>
              </c:extLst>
            </c:dLbl>
            <c:dLbl>
              <c:idx val="10"/>
              <c:layout>
                <c:manualLayout>
                  <c:x val="-5.8333333333333445E-2"/>
                  <c:y val="6.74448767833981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C1-43FF-821F-2A917830F9D7}"/>
                </c:ext>
              </c:extLst>
            </c:dLbl>
            <c:dLbl>
              <c:idx val="11"/>
              <c:layout>
                <c:manualLayout>
                  <c:x val="-8.3333333333333367E-3"/>
                  <c:y val="4.01002506265664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C1-43FF-821F-2A917830F9D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6C1-43FF-821F-2A917830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71096"/>
        <c:axId val="380770312"/>
      </c:lineChart>
      <c:catAx>
        <c:axId val="38077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70312"/>
        <c:crosses val="autoZero"/>
        <c:auto val="1"/>
        <c:lblAlgn val="ctr"/>
        <c:lblOffset val="100"/>
        <c:noMultiLvlLbl val="0"/>
      </c:catAx>
      <c:valAx>
        <c:axId val="3807703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07710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1ra al por mayor (S/./kg)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444444444444502E-2"/>
          <c:y val="0.14680507497116493"/>
          <c:w val="0.94359711286089265"/>
          <c:h val="0.69872726116848138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5.0000000000000024E-2"/>
                  <c:y val="-4.2635658914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A4-49CC-9756-11268A233EA1}"/>
                </c:ext>
              </c:extLst>
            </c:dLbl>
            <c:dLbl>
              <c:idx val="1"/>
              <c:layout>
                <c:manualLayout>
                  <c:x val="-6.666666666666668E-2"/>
                  <c:y val="2.71317829457363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A4-49CC-9756-11268A233EA1}"/>
                </c:ext>
              </c:extLst>
            </c:dLbl>
            <c:dLbl>
              <c:idx val="2"/>
              <c:layout>
                <c:manualLayout>
                  <c:x val="-4.1666666666666664E-2"/>
                  <c:y val="-3.87596899224806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A4-49CC-9756-11268A233EA1}"/>
                </c:ext>
              </c:extLst>
            </c:dLbl>
            <c:dLbl>
              <c:idx val="3"/>
              <c:layout>
                <c:manualLayout>
                  <c:x val="-2.7777777777777912E-2"/>
                  <c:y val="-4.2635658914728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A4-49CC-9756-11268A233EA1}"/>
                </c:ext>
              </c:extLst>
            </c:dLbl>
            <c:dLbl>
              <c:idx val="4"/>
              <c:layout>
                <c:manualLayout>
                  <c:x val="-4.7222222222222332E-2"/>
                  <c:y val="-3.8759689922480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A4-49CC-9756-11268A233EA1}"/>
                </c:ext>
              </c:extLst>
            </c:dLbl>
            <c:dLbl>
              <c:idx val="5"/>
              <c:layout>
                <c:manualLayout>
                  <c:x val="-3.0555555555555582E-2"/>
                  <c:y val="4.2635658914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A4-49CC-9756-11268A233EA1}"/>
                </c:ext>
              </c:extLst>
            </c:dLbl>
            <c:dLbl>
              <c:idx val="6"/>
              <c:layout>
                <c:manualLayout>
                  <c:x val="-3.0555555555555582E-2"/>
                  <c:y val="3.4883720930232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A4-49CC-9756-11268A233EA1}"/>
                </c:ext>
              </c:extLst>
            </c:dLbl>
            <c:dLbl>
              <c:idx val="7"/>
              <c:layout>
                <c:manualLayout>
                  <c:x val="-2.7777777777777912E-2"/>
                  <c:y val="2.7131782945736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A4-49CC-9756-11268A233EA1}"/>
                </c:ext>
              </c:extLst>
            </c:dLbl>
            <c:dLbl>
              <c:idx val="10"/>
              <c:layout>
                <c:manualLayout>
                  <c:x val="-3.0555555555555801E-2"/>
                  <c:y val="2.7131782945736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A4-49CC-9756-11268A233EA1}"/>
                </c:ext>
              </c:extLst>
            </c:dLbl>
            <c:dLbl>
              <c:idx val="11"/>
              <c:layout>
                <c:manualLayout>
                  <c:x val="-8.3333333333335362E-3"/>
                  <c:y val="-5.03875968992249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A4-49CC-9756-11268A233E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1CA4-49CC-9756-11268A233EA1}"/>
            </c:ext>
          </c:extLst>
        </c:ser>
        <c:ser>
          <c:idx val="2"/>
          <c:order val="1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2"/>
              <c:layout>
                <c:manualLayout>
                  <c:x val="-6.1111111111111192E-2"/>
                  <c:y val="3.10077519379843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A4-49CC-9756-11268A233EA1}"/>
                </c:ext>
              </c:extLst>
            </c:dLbl>
            <c:dLbl>
              <c:idx val="3"/>
              <c:layout>
                <c:manualLayout>
                  <c:x val="-5.2777777777777792E-2"/>
                  <c:y val="5.03875968992249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A4-49CC-9756-11268A233EA1}"/>
                </c:ext>
              </c:extLst>
            </c:dLbl>
            <c:dLbl>
              <c:idx val="4"/>
              <c:layout>
                <c:manualLayout>
                  <c:x val="-5.0000000000000093E-2"/>
                  <c:y val="4.26356589147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A4-49CC-9756-11268A233EA1}"/>
                </c:ext>
              </c:extLst>
            </c:dLbl>
            <c:dLbl>
              <c:idx val="5"/>
              <c:layout>
                <c:manualLayout>
                  <c:x val="-6.3888888888888884E-2"/>
                  <c:y val="-5.0387596899225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A4-49CC-9756-11268A233EA1}"/>
                </c:ext>
              </c:extLst>
            </c:dLbl>
            <c:dLbl>
              <c:idx val="7"/>
              <c:layout>
                <c:manualLayout>
                  <c:x val="-6.3888888888888884E-2"/>
                  <c:y val="-3.4883720930232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A4-49CC-9756-11268A233EA1}"/>
                </c:ext>
              </c:extLst>
            </c:dLbl>
            <c:dLbl>
              <c:idx val="9"/>
              <c:layout>
                <c:manualLayout>
                  <c:x val="-9.0909289747872504E-2"/>
                  <c:y val="-7.7519379844961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A4-49CC-9756-11268A233EA1}"/>
                </c:ext>
              </c:extLst>
            </c:dLbl>
            <c:dLbl>
              <c:idx val="10"/>
              <c:layout>
                <c:manualLayout>
                  <c:x val="-1.5151515151515174E-2"/>
                  <c:y val="2.32558139534883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A4-49CC-9756-11268A233EA1}"/>
                </c:ext>
              </c:extLst>
            </c:dLbl>
            <c:dLbl>
              <c:idx val="11"/>
              <c:layout>
                <c:manualLayout>
                  <c:x val="0"/>
                  <c:y val="4.2635658914728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A4-49CC-9756-11268A233E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99CC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ACTUAL!$C$29:$N$29</c:f>
              <c:numCache>
                <c:formatCode>0.00</c:formatCode>
                <c:ptCount val="12"/>
                <c:pt idx="0">
                  <c:v>1.176923076923077</c:v>
                </c:pt>
                <c:pt idx="1">
                  <c:v>1.0791666666666664</c:v>
                </c:pt>
                <c:pt idx="2">
                  <c:v>1.0000000000000002</c:v>
                </c:pt>
                <c:pt idx="3">
                  <c:v>0</c:v>
                </c:pt>
                <c:pt idx="4">
                  <c:v>1.0333333333333334</c:v>
                </c:pt>
                <c:pt idx="5">
                  <c:v>1.3</c:v>
                </c:pt>
                <c:pt idx="6">
                  <c:v>1.107142857142857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1CA4-49CC-9756-11268A233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65608"/>
        <c:axId val="380766784"/>
      </c:lineChart>
      <c:catAx>
        <c:axId val="38076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66784"/>
        <c:crosses val="autoZero"/>
        <c:auto val="1"/>
        <c:lblAlgn val="ctr"/>
        <c:lblOffset val="100"/>
        <c:noMultiLvlLbl val="0"/>
      </c:catAx>
      <c:valAx>
        <c:axId val="38076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765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930565497494629"/>
          <c:y val="0.12758621742049686"/>
          <c:w val="0.54522230175773467"/>
          <c:h val="8.8954403955319533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2da al por mayor (S/./kg)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5.8333333333333535E-2"/>
                  <c:y val="1.68350168350168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EB-4B96-A258-BB6B88A381F1}"/>
                </c:ext>
              </c:extLst>
            </c:dLbl>
            <c:dLbl>
              <c:idx val="1"/>
              <c:layout>
                <c:manualLayout>
                  <c:x val="-5.2777777777777792E-2"/>
                  <c:y val="-2.35690235690236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B-4B96-A258-BB6B88A381F1}"/>
                </c:ext>
              </c:extLst>
            </c:dLbl>
            <c:dLbl>
              <c:idx val="2"/>
              <c:layout>
                <c:manualLayout>
                  <c:x val="-2.5000000000000046E-2"/>
                  <c:y val="-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EB-4B96-A258-BB6B88A381F1}"/>
                </c:ext>
              </c:extLst>
            </c:dLbl>
            <c:dLbl>
              <c:idx val="3"/>
              <c:layout>
                <c:manualLayout>
                  <c:x val="-5.5555555555555558E-3"/>
                  <c:y val="-1.34680134680134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EB-4B96-A258-BB6B88A381F1}"/>
                </c:ext>
              </c:extLst>
            </c:dLbl>
            <c:dLbl>
              <c:idx val="4"/>
              <c:layout>
                <c:manualLayout>
                  <c:x val="-5.8333333333333535E-2"/>
                  <c:y val="2.3569023569023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EB-4B96-A258-BB6B88A381F1}"/>
                </c:ext>
              </c:extLst>
            </c:dLbl>
            <c:dLbl>
              <c:idx val="5"/>
              <c:layout>
                <c:manualLayout>
                  <c:x val="-5.0000000000000093E-2"/>
                  <c:y val="-3.03030303030304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EB-4B96-A258-BB6B88A381F1}"/>
                </c:ext>
              </c:extLst>
            </c:dLbl>
            <c:dLbl>
              <c:idx val="6"/>
              <c:layout>
                <c:manualLayout>
                  <c:x val="-5.8333333333333535E-2"/>
                  <c:y val="2.69360269360269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EB-4B96-A258-BB6B88A381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8EB-4B96-A258-BB6B88A381F1}"/>
            </c:ext>
          </c:extLst>
        </c:ser>
        <c:ser>
          <c:idx val="2"/>
          <c:order val="1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0"/>
              <c:layout>
                <c:manualLayout>
                  <c:x val="-7.5000000000000011E-2"/>
                  <c:y val="3.535353535353535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EB-4B96-A258-BB6B88A381F1}"/>
                </c:ext>
              </c:extLst>
            </c:dLbl>
            <c:dLbl>
              <c:idx val="1"/>
              <c:layout>
                <c:manualLayout>
                  <c:x val="-8.3333333333333343E-2"/>
                  <c:y val="1.851851851851855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EB-4B96-A258-BB6B88A381F1}"/>
                </c:ext>
              </c:extLst>
            </c:dLbl>
            <c:dLbl>
              <c:idx val="2"/>
              <c:layout>
                <c:manualLayout>
                  <c:x val="-9.1666666666667049E-2"/>
                  <c:y val="1.010101010100997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EB-4B96-A258-BB6B88A381F1}"/>
                </c:ext>
              </c:extLst>
            </c:dLbl>
            <c:dLbl>
              <c:idx val="3"/>
              <c:layout>
                <c:manualLayout>
                  <c:x val="-4.4444444444444502E-2"/>
                  <c:y val="3.829979585885098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EB-4B96-A258-BB6B88A381F1}"/>
                </c:ext>
              </c:extLst>
            </c:dLbl>
            <c:dLbl>
              <c:idx val="4"/>
              <c:layout>
                <c:manualLayout>
                  <c:x val="-3.888888888888889E-2"/>
                  <c:y val="2.272727272727282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EB-4B96-A258-BB6B88A381F1}"/>
                </c:ext>
              </c:extLst>
            </c:dLbl>
            <c:dLbl>
              <c:idx val="5"/>
              <c:layout>
                <c:manualLayout>
                  <c:x val="-5.0000000000000093E-2"/>
                  <c:y val="3.577454333359843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EB-4B96-A258-BB6B88A381F1}"/>
                </c:ext>
              </c:extLst>
            </c:dLbl>
            <c:dLbl>
              <c:idx val="6"/>
              <c:layout>
                <c:manualLayout>
                  <c:x val="-4.1666666666666664E-2"/>
                  <c:y val="4.166666666666666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EB-4B96-A258-BB6B88A381F1}"/>
                </c:ext>
              </c:extLst>
            </c:dLbl>
            <c:dLbl>
              <c:idx val="8"/>
              <c:layout>
                <c:manualLayout>
                  <c:x val="-7.5000000000000011E-2"/>
                  <c:y val="-4.629629629629648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EB-4B96-A258-BB6B88A381F1}"/>
                </c:ext>
              </c:extLst>
            </c:dLbl>
            <c:dLbl>
              <c:idx val="9"/>
              <c:layout>
                <c:manualLayout>
                  <c:x val="-3.888888888888889E-2"/>
                  <c:y val="-6.018518518518514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EB-4B96-A258-BB6B88A381F1}"/>
                </c:ext>
              </c:extLst>
            </c:dLbl>
            <c:dLbl>
              <c:idx val="10"/>
              <c:layout>
                <c:manualLayout>
                  <c:x val="-3.333333333333334E-2"/>
                  <c:y val="-5.092592592592592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EB-4B96-A258-BB6B88A381F1}"/>
                </c:ext>
              </c:extLst>
            </c:dLbl>
            <c:dLbl>
              <c:idx val="11"/>
              <c:layout>
                <c:manualLayout>
                  <c:x val="-1.1111111111111125E-2"/>
                  <c:y val="-5.092592592592592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EB-4B96-A258-BB6B88A381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99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ACTUAL!$C$30:$N$30</c:f>
              <c:numCache>
                <c:formatCode>0.00</c:formatCode>
                <c:ptCount val="12"/>
                <c:pt idx="0">
                  <c:v>0.87692307692307681</c:v>
                </c:pt>
                <c:pt idx="1">
                  <c:v>0.77916666666666667</c:v>
                </c:pt>
                <c:pt idx="2">
                  <c:v>0.7</c:v>
                </c:pt>
                <c:pt idx="3">
                  <c:v>0</c:v>
                </c:pt>
                <c:pt idx="4">
                  <c:v>0.73333333333333328</c:v>
                </c:pt>
                <c:pt idx="5">
                  <c:v>1</c:v>
                </c:pt>
                <c:pt idx="6">
                  <c:v>0.80714285714285716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98EB-4B96-A258-BB6B88A38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65216"/>
        <c:axId val="380766000"/>
      </c:lineChart>
      <c:catAx>
        <c:axId val="3807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66000"/>
        <c:crosses val="autoZero"/>
        <c:auto val="1"/>
        <c:lblAlgn val="ctr"/>
        <c:lblOffset val="100"/>
        <c:noMultiLvlLbl val="0"/>
      </c:catAx>
      <c:valAx>
        <c:axId val="38076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76521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 b="1" i="0" u="none" strike="noStrike" baseline="0">
                <a:solidFill>
                  <a:srgbClr val="000000"/>
                </a:solidFill>
                <a:latin typeface="Calibri"/>
              </a:rPr>
              <a:t>Trujillo: Precio de papa Amarilis 3ra al por mayor </a:t>
            </a: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(S/./kg) </a:t>
            </a:r>
            <a:r>
              <a:rPr lang="es-PE" sz="900" b="1" i="0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77777777777912E-2"/>
          <c:y val="0.2027890453087304"/>
          <c:w val="0.93888888888889022"/>
          <c:h val="0.72969696969696951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dLbls>
            <c:dLbl>
              <c:idx val="0"/>
              <c:layout>
                <c:manualLayout>
                  <c:x val="-4.4444444444444502E-2"/>
                  <c:y val="2.35690235690236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4F-44E3-A747-44218AF24C67}"/>
                </c:ext>
              </c:extLst>
            </c:dLbl>
            <c:dLbl>
              <c:idx val="1"/>
              <c:layout>
                <c:manualLayout>
                  <c:x val="-6.9444444444444503E-2"/>
                  <c:y val="-2.6936026936026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4F-44E3-A747-44218AF24C67}"/>
                </c:ext>
              </c:extLst>
            </c:dLbl>
            <c:dLbl>
              <c:idx val="4"/>
              <c:layout>
                <c:manualLayout>
                  <c:x val="-3.333333333333334E-2"/>
                  <c:y val="-4.0404040404040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F-44E3-A747-44218AF24C67}"/>
                </c:ext>
              </c:extLst>
            </c:dLbl>
            <c:dLbl>
              <c:idx val="5"/>
              <c:layout>
                <c:manualLayout>
                  <c:x val="-5.5555555555555455E-2"/>
                  <c:y val="-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4F-44E3-A747-44218AF24C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A4F-44E3-A747-44218AF24C67}"/>
            </c:ext>
          </c:extLst>
        </c:ser>
        <c:ser>
          <c:idx val="2"/>
          <c:order val="1"/>
          <c:tx>
            <c:strRef>
              <c:f>ACTUAL!$A$4:$O$4</c:f>
              <c:strCache>
                <c:ptCount val="15"/>
                <c:pt idx="0">
                  <c:v>2025</c:v>
                </c:pt>
              </c:strCache>
            </c:strRef>
          </c:tx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453-4C4A-9667-0C21E2DD3CAB}"/>
                </c:ext>
              </c:extLst>
            </c:dLbl>
            <c:dLbl>
              <c:idx val="1"/>
              <c:layout>
                <c:manualLayout>
                  <c:x val="-1.3888888888888935E-2"/>
                  <c:y val="1.01010101010101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4F-44E3-A747-44218AF24C67}"/>
                </c:ext>
              </c:extLst>
            </c:dLbl>
            <c:dLbl>
              <c:idx val="2"/>
              <c:layout>
                <c:manualLayout>
                  <c:x val="-0.11944444444444446"/>
                  <c:y val="-6.73400673400687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4F-44E3-A747-44218AF24C67}"/>
                </c:ext>
              </c:extLst>
            </c:dLbl>
            <c:dLbl>
              <c:idx val="3"/>
              <c:layout>
                <c:manualLayout>
                  <c:x val="-5.2777777777777792E-2"/>
                  <c:y val="-4.37710437710438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4F-44E3-A747-44218AF24C67}"/>
                </c:ext>
              </c:extLst>
            </c:dLbl>
            <c:dLbl>
              <c:idx val="4"/>
              <c:layout>
                <c:manualLayout>
                  <c:x val="-4.4444444444444502E-2"/>
                  <c:y val="-3.030303030303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4F-44E3-A747-44218AF24C67}"/>
                </c:ext>
              </c:extLst>
            </c:dLbl>
            <c:dLbl>
              <c:idx val="5"/>
              <c:layout>
                <c:manualLayout>
                  <c:x val="-4.7222222222222332E-2"/>
                  <c:y val="3.367003367003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4F-44E3-A747-44218AF24C67}"/>
                </c:ext>
              </c:extLst>
            </c:dLbl>
            <c:dLbl>
              <c:idx val="6"/>
              <c:layout>
                <c:manualLayout>
                  <c:x val="-1.6666666666666701E-2"/>
                  <c:y val="3.36700336700337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4F-44E3-A747-44218AF24C67}"/>
                </c:ext>
              </c:extLst>
            </c:dLbl>
            <c:dLbl>
              <c:idx val="7"/>
              <c:layout>
                <c:manualLayout>
                  <c:x val="-9.7222222222222224E-2"/>
                  <c:y val="-3.03030303030304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4F-44E3-A747-44218AF24C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ACTUAL!$C$31:$N$31</c:f>
              <c:numCache>
                <c:formatCode>0.00</c:formatCode>
                <c:ptCount val="12"/>
                <c:pt idx="0">
                  <c:v>0.57692307692307698</c:v>
                </c:pt>
                <c:pt idx="1">
                  <c:v>0.47916666666666657</c:v>
                </c:pt>
                <c:pt idx="2">
                  <c:v>0.41538461538461535</c:v>
                </c:pt>
                <c:pt idx="3">
                  <c:v>0</c:v>
                </c:pt>
                <c:pt idx="4">
                  <c:v>0.43333333333333335</c:v>
                </c:pt>
                <c:pt idx="5">
                  <c:v>0.7</c:v>
                </c:pt>
                <c:pt idx="6">
                  <c:v>0.50714285714285701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AA4F-44E3-A747-44218AF24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764432"/>
        <c:axId val="380764040"/>
      </c:lineChart>
      <c:catAx>
        <c:axId val="3807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64040"/>
        <c:crosses val="autoZero"/>
        <c:auto val="1"/>
        <c:lblAlgn val="ctr"/>
        <c:lblOffset val="100"/>
        <c:noMultiLvlLbl val="0"/>
      </c:catAx>
      <c:valAx>
        <c:axId val="380764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76443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MAYORISTA DE PAPA CANCHAN- 2009-2018 (S/./kg)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2540252977169934E-2"/>
          <c:y val="0.10070588737383453"/>
          <c:w val="0.95676878158503009"/>
          <c:h val="0.77496703156008129"/>
        </c:manualLayout>
      </c:layout>
      <c:lineChart>
        <c:grouping val="standard"/>
        <c:varyColors val="0"/>
        <c:ser>
          <c:idx val="0"/>
          <c:order val="0"/>
          <c:tx>
            <c:strRef>
              <c:f>'SERIE HISTÓRICA'!$B$9</c:f>
              <c:strCache>
                <c:ptCount val="1"/>
                <c:pt idx="0">
                  <c:v>1ERA</c:v>
                </c:pt>
              </c:strCache>
            </c:strRef>
          </c:tx>
          <c:marker>
            <c:symbol val="none"/>
          </c:marker>
          <c:cat>
            <c:numRef>
              <c:f>'SERIE HISTÓRICA'!$C$6:$DR$6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'SERIE HISTÓRICA'!$C$9:$DR$9</c:f>
              <c:numCache>
                <c:formatCode>0.00</c:formatCode>
                <c:ptCount val="120"/>
                <c:pt idx="0">
                  <c:v>1.0714285714285714</c:v>
                </c:pt>
                <c:pt idx="1">
                  <c:v>0.92916666666666681</c:v>
                </c:pt>
                <c:pt idx="2">
                  <c:v>0.96538461538461529</c:v>
                </c:pt>
                <c:pt idx="3">
                  <c:v>0.87250000000000005</c:v>
                </c:pt>
                <c:pt idx="4">
                  <c:v>0.71666666666666667</c:v>
                </c:pt>
                <c:pt idx="5">
                  <c:v>0.54583333333333328</c:v>
                </c:pt>
                <c:pt idx="6">
                  <c:v>0.53749999999999998</c:v>
                </c:pt>
                <c:pt idx="7">
                  <c:v>0.59615384615384603</c:v>
                </c:pt>
                <c:pt idx="8">
                  <c:v>0.66</c:v>
                </c:pt>
                <c:pt idx="9">
                  <c:v>0.52749999999999997</c:v>
                </c:pt>
                <c:pt idx="10">
                  <c:v>0.53</c:v>
                </c:pt>
                <c:pt idx="11">
                  <c:v>0.6</c:v>
                </c:pt>
                <c:pt idx="12">
                  <c:v>0.63750000000000007</c:v>
                </c:pt>
                <c:pt idx="13">
                  <c:v>0.64166666666666672</c:v>
                </c:pt>
                <c:pt idx="14">
                  <c:v>0.50928571428571423</c:v>
                </c:pt>
                <c:pt idx="15">
                  <c:v>0.52500000000000002</c:v>
                </c:pt>
                <c:pt idx="16">
                  <c:v>0.53076923076923066</c:v>
                </c:pt>
                <c:pt idx="17">
                  <c:v>0.66538461538461546</c:v>
                </c:pt>
                <c:pt idx="18">
                  <c:v>0.81818181818181823</c:v>
                </c:pt>
                <c:pt idx="19">
                  <c:v>1.0033333333333332</c:v>
                </c:pt>
                <c:pt idx="20">
                  <c:v>0.9916666666666667</c:v>
                </c:pt>
                <c:pt idx="21">
                  <c:v>0.62416666666666687</c:v>
                </c:pt>
                <c:pt idx="22">
                  <c:v>0.48916666666666675</c:v>
                </c:pt>
                <c:pt idx="23">
                  <c:v>0.53333333333333321</c:v>
                </c:pt>
                <c:pt idx="24">
                  <c:v>0.66615384615384621</c:v>
                </c:pt>
                <c:pt idx="25">
                  <c:v>0.77083333333333337</c:v>
                </c:pt>
                <c:pt idx="26">
                  <c:v>0.64076923076923076</c:v>
                </c:pt>
                <c:pt idx="27">
                  <c:v>0.71250000000000002</c:v>
                </c:pt>
                <c:pt idx="28">
                  <c:v>0.68750000000000011</c:v>
                </c:pt>
                <c:pt idx="29">
                  <c:v>0.70833333333333337</c:v>
                </c:pt>
                <c:pt idx="30">
                  <c:v>0.65249999999999997</c:v>
                </c:pt>
                <c:pt idx="31">
                  <c:v>0.56923076923076921</c:v>
                </c:pt>
                <c:pt idx="32">
                  <c:v>0.78923076923076907</c:v>
                </c:pt>
                <c:pt idx="33">
                  <c:v>0.94769230769230772</c:v>
                </c:pt>
                <c:pt idx="34">
                  <c:v>0.9423076923076924</c:v>
                </c:pt>
                <c:pt idx="35">
                  <c:v>0.91666666666666663</c:v>
                </c:pt>
                <c:pt idx="36">
                  <c:v>0.85769230769230775</c:v>
                </c:pt>
                <c:pt idx="37">
                  <c:v>0.89833333333333343</c:v>
                </c:pt>
                <c:pt idx="38">
                  <c:v>0.74615384615384628</c:v>
                </c:pt>
                <c:pt idx="39">
                  <c:v>0.70000000000000007</c:v>
                </c:pt>
                <c:pt idx="40">
                  <c:v>0.7333333333333335</c:v>
                </c:pt>
                <c:pt idx="41">
                  <c:v>0.70416666666666672</c:v>
                </c:pt>
                <c:pt idx="42">
                  <c:v>0.64583333333333348</c:v>
                </c:pt>
                <c:pt idx="43">
                  <c:v>0.65000000000000013</c:v>
                </c:pt>
                <c:pt idx="44">
                  <c:v>0.77</c:v>
                </c:pt>
                <c:pt idx="45">
                  <c:v>0.81923076923076943</c:v>
                </c:pt>
                <c:pt idx="46">
                  <c:v>0.83166666666666667</c:v>
                </c:pt>
                <c:pt idx="47">
                  <c:v>0.95999999999999985</c:v>
                </c:pt>
                <c:pt idx="48">
                  <c:v>0.9307692307692309</c:v>
                </c:pt>
                <c:pt idx="49">
                  <c:v>0.78636363636363638</c:v>
                </c:pt>
                <c:pt idx="50">
                  <c:v>0.70909090909090911</c:v>
                </c:pt>
                <c:pt idx="51">
                  <c:v>0.5692307692307691</c:v>
                </c:pt>
                <c:pt idx="52">
                  <c:v>0.69583333333333341</c:v>
                </c:pt>
                <c:pt idx="53">
                  <c:v>0.72916666666666663</c:v>
                </c:pt>
                <c:pt idx="54">
                  <c:v>1.1076923076923075</c:v>
                </c:pt>
                <c:pt idx="55">
                  <c:v>1.1541666666666666</c:v>
                </c:pt>
                <c:pt idx="56">
                  <c:v>1.2423076923076921</c:v>
                </c:pt>
                <c:pt idx="57">
                  <c:v>0.97916666666666685</c:v>
                </c:pt>
                <c:pt idx="58">
                  <c:v>0.77083333333333337</c:v>
                </c:pt>
                <c:pt idx="59">
                  <c:v>0.72692307692307689</c:v>
                </c:pt>
                <c:pt idx="60">
                  <c:v>0.72692307692307689</c:v>
                </c:pt>
                <c:pt idx="61">
                  <c:v>0.61666666666666659</c:v>
                </c:pt>
                <c:pt idx="62">
                  <c:v>0.71923076923076934</c:v>
                </c:pt>
                <c:pt idx="63">
                  <c:v>0.73749999999999993</c:v>
                </c:pt>
                <c:pt idx="64">
                  <c:v>0.8125</c:v>
                </c:pt>
                <c:pt idx="65">
                  <c:v>0.74230769230769245</c:v>
                </c:pt>
                <c:pt idx="66">
                  <c:v>0.55833333333333324</c:v>
                </c:pt>
                <c:pt idx="67">
                  <c:v>0.49615384615384617</c:v>
                </c:pt>
                <c:pt idx="68">
                  <c:v>0.43461538461538463</c:v>
                </c:pt>
                <c:pt idx="69">
                  <c:v>0.59615384615384615</c:v>
                </c:pt>
                <c:pt idx="70">
                  <c:v>0.72333333333333327</c:v>
                </c:pt>
                <c:pt idx="71">
                  <c:v>0.8</c:v>
                </c:pt>
                <c:pt idx="72">
                  <c:v>0.93494565217391301</c:v>
                </c:pt>
                <c:pt idx="73">
                  <c:v>1.1041106719367588</c:v>
                </c:pt>
                <c:pt idx="74">
                  <c:v>0.99906354515050144</c:v>
                </c:pt>
                <c:pt idx="75">
                  <c:v>0.81333333333333335</c:v>
                </c:pt>
                <c:pt idx="76">
                  <c:v>0.67692307692307696</c:v>
                </c:pt>
                <c:pt idx="77">
                  <c:v>0.60884057971014494</c:v>
                </c:pt>
                <c:pt idx="78">
                  <c:v>0.63749999999999996</c:v>
                </c:pt>
                <c:pt idx="79">
                  <c:v>0.83846153846153837</c:v>
                </c:pt>
                <c:pt idx="80">
                  <c:v>1.0499999999999998</c:v>
                </c:pt>
                <c:pt idx="81">
                  <c:v>1.1821428571428569</c:v>
                </c:pt>
                <c:pt idx="82">
                  <c:v>1.4423076923076923</c:v>
                </c:pt>
                <c:pt idx="83">
                  <c:v>1.6708333333333334</c:v>
                </c:pt>
                <c:pt idx="84">
                  <c:v>0.84230769230769242</c:v>
                </c:pt>
                <c:pt idx="85">
                  <c:v>1.0125000000000002</c:v>
                </c:pt>
                <c:pt idx="86">
                  <c:v>1.023076923076923</c:v>
                </c:pt>
                <c:pt idx="87">
                  <c:v>0</c:v>
                </c:pt>
                <c:pt idx="88">
                  <c:v>1.125</c:v>
                </c:pt>
                <c:pt idx="89">
                  <c:v>1.3</c:v>
                </c:pt>
                <c:pt idx="90">
                  <c:v>0.99285714285714299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1.2710334448160536</c:v>
                </c:pt>
                <c:pt idx="97">
                  <c:v>1.0993478260869565</c:v>
                </c:pt>
                <c:pt idx="98">
                  <c:v>0.90384615384615385</c:v>
                </c:pt>
                <c:pt idx="99">
                  <c:v>0.61818181818181817</c:v>
                </c:pt>
                <c:pt idx="100">
                  <c:v>0.67307692307692313</c:v>
                </c:pt>
                <c:pt idx="101">
                  <c:v>0.82916666666666672</c:v>
                </c:pt>
                <c:pt idx="102">
                  <c:v>0.77499999999999991</c:v>
                </c:pt>
                <c:pt idx="103">
                  <c:v>0.62083333333333324</c:v>
                </c:pt>
                <c:pt idx="104">
                  <c:v>0.66923076923076918</c:v>
                </c:pt>
                <c:pt idx="105">
                  <c:v>0.66153846153846141</c:v>
                </c:pt>
                <c:pt idx="106">
                  <c:v>0.70833333333333348</c:v>
                </c:pt>
                <c:pt idx="107">
                  <c:v>0.54</c:v>
                </c:pt>
                <c:pt idx="108">
                  <c:v>0.50615384615384618</c:v>
                </c:pt>
                <c:pt idx="109">
                  <c:v>0.5691666666666666</c:v>
                </c:pt>
                <c:pt idx="110">
                  <c:v>0.60416666666666663</c:v>
                </c:pt>
                <c:pt idx="111">
                  <c:v>0.68461538461538451</c:v>
                </c:pt>
                <c:pt idx="112">
                  <c:v>0.70769230769230762</c:v>
                </c:pt>
                <c:pt idx="113">
                  <c:v>0.69166666666666654</c:v>
                </c:pt>
                <c:pt idx="114">
                  <c:v>0.69583333333333341</c:v>
                </c:pt>
                <c:pt idx="115">
                  <c:v>0.90769230769230758</c:v>
                </c:pt>
                <c:pt idx="116">
                  <c:v>1.1192391304347826</c:v>
                </c:pt>
                <c:pt idx="117">
                  <c:v>0.8846153846153848</c:v>
                </c:pt>
                <c:pt idx="118">
                  <c:v>0.95416666666666661</c:v>
                </c:pt>
                <c:pt idx="119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E-43B0-88C6-6630FB1624FA}"/>
            </c:ext>
          </c:extLst>
        </c:ser>
        <c:ser>
          <c:idx val="1"/>
          <c:order val="1"/>
          <c:tx>
            <c:strRef>
              <c:f>'SERIE HISTÓRICA'!$B$10</c:f>
              <c:strCache>
                <c:ptCount val="1"/>
                <c:pt idx="0">
                  <c:v>2DA</c:v>
                </c:pt>
              </c:strCache>
            </c:strRef>
          </c:tx>
          <c:marker>
            <c:symbol val="none"/>
          </c:marker>
          <c:cat>
            <c:numRef>
              <c:f>'SERIE HISTÓRICA'!$C$6:$DR$6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'SERIE HISTÓRICA'!$C$10:$DR$10</c:f>
              <c:numCache>
                <c:formatCode>0.00</c:formatCode>
                <c:ptCount val="120"/>
                <c:pt idx="0">
                  <c:v>0.8571428571428571</c:v>
                </c:pt>
                <c:pt idx="1">
                  <c:v>0.72499999999999998</c:v>
                </c:pt>
                <c:pt idx="2">
                  <c:v>0.74615384615384606</c:v>
                </c:pt>
                <c:pt idx="3">
                  <c:v>0.66666666666666663</c:v>
                </c:pt>
                <c:pt idx="4">
                  <c:v>0.4916666666666667</c:v>
                </c:pt>
                <c:pt idx="5">
                  <c:v>0.33333333333333326</c:v>
                </c:pt>
                <c:pt idx="6">
                  <c:v>0.3166666666666666</c:v>
                </c:pt>
                <c:pt idx="7">
                  <c:v>0.37692307692307697</c:v>
                </c:pt>
                <c:pt idx="8">
                  <c:v>0.41538461538461546</c:v>
                </c:pt>
                <c:pt idx="9">
                  <c:v>0.29166666666666663</c:v>
                </c:pt>
                <c:pt idx="10">
                  <c:v>0.3</c:v>
                </c:pt>
                <c:pt idx="11">
                  <c:v>0.38571428571428568</c:v>
                </c:pt>
                <c:pt idx="12">
                  <c:v>0.43333333333333335</c:v>
                </c:pt>
                <c:pt idx="13">
                  <c:v>0.41666666666666669</c:v>
                </c:pt>
                <c:pt idx="14">
                  <c:v>0.29285714285714282</c:v>
                </c:pt>
                <c:pt idx="15">
                  <c:v>0.27916666666666667</c:v>
                </c:pt>
                <c:pt idx="16">
                  <c:v>0.28076923076923077</c:v>
                </c:pt>
                <c:pt idx="17">
                  <c:v>0.40833333333333344</c:v>
                </c:pt>
                <c:pt idx="18">
                  <c:v>0.54999999999999993</c:v>
                </c:pt>
                <c:pt idx="19">
                  <c:v>0.70833333333333337</c:v>
                </c:pt>
                <c:pt idx="20">
                  <c:v>0.60833333333333328</c:v>
                </c:pt>
                <c:pt idx="21">
                  <c:v>0.32416666666666671</c:v>
                </c:pt>
                <c:pt idx="22">
                  <c:v>0.24083333333333337</c:v>
                </c:pt>
                <c:pt idx="23">
                  <c:v>0.30833333333333329</c:v>
                </c:pt>
                <c:pt idx="24">
                  <c:v>0.36923076923076931</c:v>
                </c:pt>
                <c:pt idx="25">
                  <c:v>0.47083333333333327</c:v>
                </c:pt>
                <c:pt idx="26">
                  <c:v>0.34230769230769226</c:v>
                </c:pt>
                <c:pt idx="27">
                  <c:v>0.41250000000000009</c:v>
                </c:pt>
                <c:pt idx="28">
                  <c:v>0.38750000000000001</c:v>
                </c:pt>
                <c:pt idx="29">
                  <c:v>0.40833333333333344</c:v>
                </c:pt>
                <c:pt idx="30">
                  <c:v>0.35416666666666657</c:v>
                </c:pt>
                <c:pt idx="31">
                  <c:v>0.28076923076923077</c:v>
                </c:pt>
                <c:pt idx="32">
                  <c:v>0.48461538461538461</c:v>
                </c:pt>
                <c:pt idx="33">
                  <c:v>0.64615384615384619</c:v>
                </c:pt>
                <c:pt idx="34">
                  <c:v>0.64230769230769225</c:v>
                </c:pt>
                <c:pt idx="35">
                  <c:v>0.61666666666666659</c:v>
                </c:pt>
                <c:pt idx="36">
                  <c:v>0.55769230769230771</c:v>
                </c:pt>
                <c:pt idx="37">
                  <c:v>0.59583333333333333</c:v>
                </c:pt>
                <c:pt idx="38">
                  <c:v>0.44615384615384612</c:v>
                </c:pt>
                <c:pt idx="39">
                  <c:v>0.4</c:v>
                </c:pt>
                <c:pt idx="40">
                  <c:v>0.43333333333333335</c:v>
                </c:pt>
                <c:pt idx="41">
                  <c:v>0.40416666666666673</c:v>
                </c:pt>
                <c:pt idx="42">
                  <c:v>0.34583333333333338</c:v>
                </c:pt>
                <c:pt idx="43">
                  <c:v>0.35</c:v>
                </c:pt>
                <c:pt idx="44">
                  <c:v>0.46666666666666673</c:v>
                </c:pt>
                <c:pt idx="45">
                  <c:v>0.51923076923076927</c:v>
                </c:pt>
                <c:pt idx="46">
                  <c:v>0.52916666666666667</c:v>
                </c:pt>
                <c:pt idx="47">
                  <c:v>0.65000000000000013</c:v>
                </c:pt>
                <c:pt idx="48">
                  <c:v>0.62692307692307681</c:v>
                </c:pt>
                <c:pt idx="49">
                  <c:v>0.48636363636363628</c:v>
                </c:pt>
                <c:pt idx="50">
                  <c:v>0.40909090909090912</c:v>
                </c:pt>
                <c:pt idx="51">
                  <c:v>0.26923076923076916</c:v>
                </c:pt>
                <c:pt idx="52">
                  <c:v>0.39583333333333331</c:v>
                </c:pt>
                <c:pt idx="53">
                  <c:v>0.42916666666666675</c:v>
                </c:pt>
                <c:pt idx="54">
                  <c:v>0.80769230769230771</c:v>
                </c:pt>
                <c:pt idx="55">
                  <c:v>0.85</c:v>
                </c:pt>
                <c:pt idx="56">
                  <c:v>0.92307692307692324</c:v>
                </c:pt>
                <c:pt idx="57">
                  <c:v>0.66666666666666663</c:v>
                </c:pt>
                <c:pt idx="58">
                  <c:v>0.45833333333333343</c:v>
                </c:pt>
                <c:pt idx="59">
                  <c:v>0.375</c:v>
                </c:pt>
                <c:pt idx="60">
                  <c:v>0.40769230769230769</c:v>
                </c:pt>
                <c:pt idx="61">
                  <c:v>0.29999999999999993</c:v>
                </c:pt>
                <c:pt idx="62">
                  <c:v>0.40769230769230774</c:v>
                </c:pt>
                <c:pt idx="63">
                  <c:v>0.40833333333333327</c:v>
                </c:pt>
                <c:pt idx="64">
                  <c:v>0.4916666666666667</c:v>
                </c:pt>
                <c:pt idx="65">
                  <c:v>0.40769230769230769</c:v>
                </c:pt>
                <c:pt idx="66">
                  <c:v>0.23333333333333328</c:v>
                </c:pt>
                <c:pt idx="67">
                  <c:v>0.2</c:v>
                </c:pt>
                <c:pt idx="68">
                  <c:v>0.19615384615384618</c:v>
                </c:pt>
                <c:pt idx="69">
                  <c:v>0.27692307692307688</c:v>
                </c:pt>
                <c:pt idx="70">
                  <c:v>0.39166666666666666</c:v>
                </c:pt>
                <c:pt idx="71">
                  <c:v>0.48461538461538461</c:v>
                </c:pt>
                <c:pt idx="72">
                  <c:v>0.70994565217391303</c:v>
                </c:pt>
                <c:pt idx="73">
                  <c:v>0.81320158102766804</c:v>
                </c:pt>
                <c:pt idx="74">
                  <c:v>0.77598662207357871</c:v>
                </c:pt>
                <c:pt idx="75">
                  <c:v>0.6133333333333334</c:v>
                </c:pt>
                <c:pt idx="76">
                  <c:v>0.46153846153846162</c:v>
                </c:pt>
                <c:pt idx="77">
                  <c:v>0.32550724637681155</c:v>
                </c:pt>
                <c:pt idx="78">
                  <c:v>0.36249999999999999</c:v>
                </c:pt>
                <c:pt idx="79">
                  <c:v>0.51538461538461533</c:v>
                </c:pt>
                <c:pt idx="80">
                  <c:v>0.73846153846153839</c:v>
                </c:pt>
                <c:pt idx="81">
                  <c:v>0.85</c:v>
                </c:pt>
                <c:pt idx="82">
                  <c:v>1.1230769230769229</c:v>
                </c:pt>
                <c:pt idx="83">
                  <c:v>1.3666666666666669</c:v>
                </c:pt>
                <c:pt idx="84">
                  <c:v>0.54230769230769227</c:v>
                </c:pt>
                <c:pt idx="85">
                  <c:v>0.72083333333333333</c:v>
                </c:pt>
                <c:pt idx="86">
                  <c:v>0.72307692307692306</c:v>
                </c:pt>
                <c:pt idx="87">
                  <c:v>0</c:v>
                </c:pt>
                <c:pt idx="88">
                  <c:v>0.82500000000000007</c:v>
                </c:pt>
                <c:pt idx="89">
                  <c:v>1</c:v>
                </c:pt>
                <c:pt idx="90">
                  <c:v>0.69285714285714284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1.0710334448160537</c:v>
                </c:pt>
                <c:pt idx="97">
                  <c:v>0.90434782608695663</c:v>
                </c:pt>
                <c:pt idx="98">
                  <c:v>0.7038461538461539</c:v>
                </c:pt>
                <c:pt idx="99">
                  <c:v>0.41818181818181821</c:v>
                </c:pt>
                <c:pt idx="100">
                  <c:v>0.48076923076923073</c:v>
                </c:pt>
                <c:pt idx="101">
                  <c:v>0.62499999999999989</c:v>
                </c:pt>
                <c:pt idx="102">
                  <c:v>0.57499999999999996</c:v>
                </c:pt>
                <c:pt idx="103">
                  <c:v>0.42083333333333323</c:v>
                </c:pt>
                <c:pt idx="104">
                  <c:v>0.46923076923076928</c:v>
                </c:pt>
                <c:pt idx="105">
                  <c:v>0.46153846153846168</c:v>
                </c:pt>
                <c:pt idx="106">
                  <c:v>0.50833333333333341</c:v>
                </c:pt>
                <c:pt idx="107">
                  <c:v>0.34499999999999997</c:v>
                </c:pt>
                <c:pt idx="108">
                  <c:v>0.30769230769230771</c:v>
                </c:pt>
                <c:pt idx="109">
                  <c:v>0.37083333333333329</c:v>
                </c:pt>
                <c:pt idx="110">
                  <c:v>0.40416666666666673</c:v>
                </c:pt>
                <c:pt idx="111">
                  <c:v>0.48461538461538467</c:v>
                </c:pt>
                <c:pt idx="112">
                  <c:v>0.50769230769230766</c:v>
                </c:pt>
                <c:pt idx="113">
                  <c:v>0.47500000000000009</c:v>
                </c:pt>
                <c:pt idx="114">
                  <c:v>0.49583333333333335</c:v>
                </c:pt>
                <c:pt idx="115">
                  <c:v>0.70769230769230762</c:v>
                </c:pt>
                <c:pt idx="116">
                  <c:v>0.91923913043478256</c:v>
                </c:pt>
                <c:pt idx="117">
                  <c:v>0.67692307692307674</c:v>
                </c:pt>
                <c:pt idx="118">
                  <c:v>0.73333333333333306</c:v>
                </c:pt>
                <c:pt idx="119">
                  <c:v>0.79166666666666663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7E-43B0-88C6-6630FB1624FA}"/>
            </c:ext>
          </c:extLst>
        </c:ser>
        <c:ser>
          <c:idx val="2"/>
          <c:order val="2"/>
          <c:tx>
            <c:strRef>
              <c:f>'SERIE HISTÓRICA'!$B$11</c:f>
              <c:strCache>
                <c:ptCount val="1"/>
                <c:pt idx="0">
                  <c:v>3ERA</c:v>
                </c:pt>
              </c:strCache>
            </c:strRef>
          </c:tx>
          <c:marker>
            <c:symbol val="none"/>
          </c:marker>
          <c:cat>
            <c:numRef>
              <c:f>'SERIE HISTÓRICA'!$C$6:$DR$6</c:f>
              <c:numCache>
                <c:formatCode>mmm\-yy</c:formatCode>
                <c:ptCount val="12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</c:numCache>
            </c:numRef>
          </c:cat>
          <c:val>
            <c:numRef>
              <c:f>'SERIE HISTÓRICA'!$C$11:$DR$11</c:f>
              <c:numCache>
                <c:formatCode>0.00</c:formatCode>
                <c:ptCount val="120"/>
                <c:pt idx="0">
                  <c:v>0.65714285714285714</c:v>
                </c:pt>
                <c:pt idx="1">
                  <c:v>0.52500000000000002</c:v>
                </c:pt>
                <c:pt idx="2">
                  <c:v>0.5461538461538461</c:v>
                </c:pt>
                <c:pt idx="3">
                  <c:v>0.46666666666666662</c:v>
                </c:pt>
                <c:pt idx="4">
                  <c:v>0.29583333333333334</c:v>
                </c:pt>
                <c:pt idx="5">
                  <c:v>0.16666666666666663</c:v>
                </c:pt>
                <c:pt idx="6">
                  <c:v>0.1583333333333333</c:v>
                </c:pt>
                <c:pt idx="7">
                  <c:v>0.18846153846153849</c:v>
                </c:pt>
                <c:pt idx="8">
                  <c:v>0.2153846153846154</c:v>
                </c:pt>
                <c:pt idx="9">
                  <c:v>0.14583333333333331</c:v>
                </c:pt>
                <c:pt idx="10">
                  <c:v>0.15</c:v>
                </c:pt>
                <c:pt idx="11">
                  <c:v>0.19285714285714284</c:v>
                </c:pt>
                <c:pt idx="12">
                  <c:v>0.23749999999999996</c:v>
                </c:pt>
                <c:pt idx="13">
                  <c:v>0.21666666666666665</c:v>
                </c:pt>
                <c:pt idx="14">
                  <c:v>0.13928571428571429</c:v>
                </c:pt>
                <c:pt idx="15">
                  <c:v>0.12916666666666668</c:v>
                </c:pt>
                <c:pt idx="16">
                  <c:v>0.13076923076923078</c:v>
                </c:pt>
                <c:pt idx="17">
                  <c:v>0.23749999999999996</c:v>
                </c:pt>
                <c:pt idx="18">
                  <c:v>0.30000000000000004</c:v>
                </c:pt>
                <c:pt idx="19">
                  <c:v>0.42499999999999999</c:v>
                </c:pt>
                <c:pt idx="20">
                  <c:v>0.37083333333333335</c:v>
                </c:pt>
                <c:pt idx="21">
                  <c:v>0.1558333333333333</c:v>
                </c:pt>
                <c:pt idx="22">
                  <c:v>0.1125</c:v>
                </c:pt>
                <c:pt idx="23">
                  <c:v>0.14583333333333331</c:v>
                </c:pt>
                <c:pt idx="24">
                  <c:v>0.18076923076923077</c:v>
                </c:pt>
                <c:pt idx="25">
                  <c:v>0.21666666666666667</c:v>
                </c:pt>
                <c:pt idx="26">
                  <c:v>0.1846153846153846</c:v>
                </c:pt>
                <c:pt idx="27">
                  <c:v>0.2166666666666667</c:v>
                </c:pt>
                <c:pt idx="28">
                  <c:v>0.17499999999999996</c:v>
                </c:pt>
                <c:pt idx="29">
                  <c:v>0.19999999999999998</c:v>
                </c:pt>
                <c:pt idx="30">
                  <c:v>0.17499999999999996</c:v>
                </c:pt>
                <c:pt idx="31">
                  <c:v>0.1230769230769231</c:v>
                </c:pt>
                <c:pt idx="32">
                  <c:v>0.21153846153846156</c:v>
                </c:pt>
                <c:pt idx="33">
                  <c:v>0.35384615384615381</c:v>
                </c:pt>
                <c:pt idx="34">
                  <c:v>0.34230769230769226</c:v>
                </c:pt>
                <c:pt idx="35">
                  <c:v>0.3166666666666666</c:v>
                </c:pt>
                <c:pt idx="36">
                  <c:v>0.25769230769230772</c:v>
                </c:pt>
                <c:pt idx="37">
                  <c:v>0.3000000000000001</c:v>
                </c:pt>
                <c:pt idx="38">
                  <c:v>0.19615384615384618</c:v>
                </c:pt>
                <c:pt idx="39">
                  <c:v>0.19090909090909089</c:v>
                </c:pt>
                <c:pt idx="40">
                  <c:v>0.1875</c:v>
                </c:pt>
                <c:pt idx="41">
                  <c:v>0.19583333333333333</c:v>
                </c:pt>
                <c:pt idx="42">
                  <c:v>0.1583333333333333</c:v>
                </c:pt>
                <c:pt idx="43">
                  <c:v>0.14999999999999997</c:v>
                </c:pt>
                <c:pt idx="44">
                  <c:v>0.19999999999999998</c:v>
                </c:pt>
                <c:pt idx="45">
                  <c:v>0.22692307692307698</c:v>
                </c:pt>
                <c:pt idx="46">
                  <c:v>0.23333333333333331</c:v>
                </c:pt>
                <c:pt idx="47">
                  <c:v>0.35000000000000003</c:v>
                </c:pt>
                <c:pt idx="48">
                  <c:v>0.32692307692307687</c:v>
                </c:pt>
                <c:pt idx="49">
                  <c:v>0.22272727272727269</c:v>
                </c:pt>
                <c:pt idx="50">
                  <c:v>0.1818181818181818</c:v>
                </c:pt>
                <c:pt idx="51">
                  <c:v>0.13076923076923075</c:v>
                </c:pt>
                <c:pt idx="52">
                  <c:v>0.1875</c:v>
                </c:pt>
                <c:pt idx="53">
                  <c:v>0.19999999999999998</c:v>
                </c:pt>
                <c:pt idx="54">
                  <c:v>0.50769230769230778</c:v>
                </c:pt>
                <c:pt idx="55">
                  <c:v>0.54999999999999993</c:v>
                </c:pt>
                <c:pt idx="56">
                  <c:v>0.62307692307692308</c:v>
                </c:pt>
                <c:pt idx="57">
                  <c:v>0.36666666666666664</c:v>
                </c:pt>
                <c:pt idx="58">
                  <c:v>0.21666666666666667</c:v>
                </c:pt>
                <c:pt idx="59">
                  <c:v>0.17499999999999999</c:v>
                </c:pt>
                <c:pt idx="60">
                  <c:v>0.18076923076923074</c:v>
                </c:pt>
                <c:pt idx="61">
                  <c:v>0.14999999999999997</c:v>
                </c:pt>
                <c:pt idx="62">
                  <c:v>0.1846153846153846</c:v>
                </c:pt>
                <c:pt idx="63">
                  <c:v>0.19166666666666668</c:v>
                </c:pt>
                <c:pt idx="64">
                  <c:v>0.21666666666666667</c:v>
                </c:pt>
                <c:pt idx="65">
                  <c:v>0.18461538461538457</c:v>
                </c:pt>
                <c:pt idx="66">
                  <c:v>0.11666666666666664</c:v>
                </c:pt>
                <c:pt idx="67">
                  <c:v>0.1</c:v>
                </c:pt>
                <c:pt idx="68">
                  <c:v>0.1</c:v>
                </c:pt>
                <c:pt idx="69">
                  <c:v>0.13846153846153844</c:v>
                </c:pt>
                <c:pt idx="70">
                  <c:v>0.17916666666666667</c:v>
                </c:pt>
                <c:pt idx="71">
                  <c:v>0.21538461538461534</c:v>
                </c:pt>
                <c:pt idx="72">
                  <c:v>0.48494565217391311</c:v>
                </c:pt>
                <c:pt idx="73">
                  <c:v>0.61320158102766797</c:v>
                </c:pt>
                <c:pt idx="74">
                  <c:v>0.57598662207357865</c:v>
                </c:pt>
                <c:pt idx="75">
                  <c:v>0.41333333333333327</c:v>
                </c:pt>
                <c:pt idx="76">
                  <c:v>0.26153846153846155</c:v>
                </c:pt>
                <c:pt idx="77">
                  <c:v>0.16300724637681158</c:v>
                </c:pt>
                <c:pt idx="78">
                  <c:v>0.16666666666666666</c:v>
                </c:pt>
                <c:pt idx="79">
                  <c:v>0.22307692307692314</c:v>
                </c:pt>
                <c:pt idx="80">
                  <c:v>0.4384615384615384</c:v>
                </c:pt>
                <c:pt idx="81">
                  <c:v>0.55000000000000004</c:v>
                </c:pt>
                <c:pt idx="82">
                  <c:v>0.82307692307692315</c:v>
                </c:pt>
                <c:pt idx="83">
                  <c:v>1.0666666666666667</c:v>
                </c:pt>
                <c:pt idx="84">
                  <c:v>0.3</c:v>
                </c:pt>
                <c:pt idx="85">
                  <c:v>0.4291666666666667</c:v>
                </c:pt>
                <c:pt idx="86">
                  <c:v>0.42307692307692302</c:v>
                </c:pt>
                <c:pt idx="87">
                  <c:v>0</c:v>
                </c:pt>
                <c:pt idx="88">
                  <c:v>0.52500000000000002</c:v>
                </c:pt>
                <c:pt idx="89">
                  <c:v>0.7</c:v>
                </c:pt>
                <c:pt idx="90">
                  <c:v>0.39285714285714279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0.8710334448160536</c:v>
                </c:pt>
                <c:pt idx="97">
                  <c:v>0.67101449275362324</c:v>
                </c:pt>
                <c:pt idx="98">
                  <c:v>0.50384615384615394</c:v>
                </c:pt>
                <c:pt idx="99">
                  <c:v>0.22727272727272727</c:v>
                </c:pt>
                <c:pt idx="100">
                  <c:v>0.28846153846153844</c:v>
                </c:pt>
                <c:pt idx="101">
                  <c:v>0.43333333333333329</c:v>
                </c:pt>
                <c:pt idx="102">
                  <c:v>0.37083333333333335</c:v>
                </c:pt>
                <c:pt idx="103">
                  <c:v>0.23333333333333331</c:v>
                </c:pt>
                <c:pt idx="104">
                  <c:v>0.26923076923076922</c:v>
                </c:pt>
                <c:pt idx="105">
                  <c:v>0.26538461538461544</c:v>
                </c:pt>
                <c:pt idx="106">
                  <c:v>0.30833333333333329</c:v>
                </c:pt>
                <c:pt idx="107">
                  <c:v>0.17499999999999999</c:v>
                </c:pt>
                <c:pt idx="108">
                  <c:v>0.15384615384615385</c:v>
                </c:pt>
                <c:pt idx="109">
                  <c:v>0.17500000000000002</c:v>
                </c:pt>
                <c:pt idx="110">
                  <c:v>0.20416666666666664</c:v>
                </c:pt>
                <c:pt idx="111">
                  <c:v>0.2846153846153846</c:v>
                </c:pt>
                <c:pt idx="112">
                  <c:v>0.31153846153846154</c:v>
                </c:pt>
                <c:pt idx="113">
                  <c:v>0.28333333333333333</c:v>
                </c:pt>
                <c:pt idx="114">
                  <c:v>0.29583333333333323</c:v>
                </c:pt>
                <c:pt idx="115">
                  <c:v>0.50769230769230766</c:v>
                </c:pt>
                <c:pt idx="116">
                  <c:v>0.7192391304347826</c:v>
                </c:pt>
                <c:pt idx="117">
                  <c:v>0.47692307692307701</c:v>
                </c:pt>
                <c:pt idx="118">
                  <c:v>0.53333333333333344</c:v>
                </c:pt>
                <c:pt idx="119">
                  <c:v>0.59166666666666645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7E-43B0-88C6-6630FB16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71488"/>
        <c:axId val="380769136"/>
      </c:lineChart>
      <c:dateAx>
        <c:axId val="380771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69136"/>
        <c:crosses val="autoZero"/>
        <c:auto val="1"/>
        <c:lblOffset val="100"/>
        <c:baseTimeUnit val="months"/>
      </c:dateAx>
      <c:valAx>
        <c:axId val="3807691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7714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FCF-4990-BAB5-4DA74134AEB1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BASE!$D$6:$O$6</c:f>
              <c:numCache>
                <c:formatCode>0.00</c:formatCode>
                <c:ptCount val="12"/>
                <c:pt idx="0">
                  <c:v>0.8571428571428571</c:v>
                </c:pt>
                <c:pt idx="1">
                  <c:v>0.72499999999999998</c:v>
                </c:pt>
                <c:pt idx="2">
                  <c:v>0.74615384615384606</c:v>
                </c:pt>
                <c:pt idx="3">
                  <c:v>0.66666666666666663</c:v>
                </c:pt>
                <c:pt idx="4">
                  <c:v>0.4916666666666667</c:v>
                </c:pt>
                <c:pt idx="5">
                  <c:v>0.33333333333333326</c:v>
                </c:pt>
                <c:pt idx="6">
                  <c:v>0.3166666666666666</c:v>
                </c:pt>
                <c:pt idx="7">
                  <c:v>0.37692307692307697</c:v>
                </c:pt>
                <c:pt idx="8">
                  <c:v>0.41538461538461546</c:v>
                </c:pt>
                <c:pt idx="9">
                  <c:v>0.29166666666666663</c:v>
                </c:pt>
                <c:pt idx="10">
                  <c:v>0.3</c:v>
                </c:pt>
                <c:pt idx="11">
                  <c:v>0.38571428571428568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FCF-4990-BAB5-4DA74134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5264"/>
        <c:axId val="379403696"/>
      </c:lineChart>
      <c:catAx>
        <c:axId val="3794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3696"/>
        <c:crosses val="autoZero"/>
        <c:auto val="1"/>
        <c:lblAlgn val="ctr"/>
        <c:lblOffset val="100"/>
        <c:noMultiLvlLbl val="0"/>
      </c:catAx>
      <c:valAx>
        <c:axId val="37940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3401150311588E-2"/>
          <c:y val="0.25347308170939731"/>
          <c:w val="0.9375019073525136"/>
          <c:h val="0.57639084333918089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4E-4AC5-A1A9-5222B839CD7E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BASE!$D$7:$O$7</c:f>
              <c:numCache>
                <c:formatCode>0.00</c:formatCode>
                <c:ptCount val="12"/>
                <c:pt idx="0">
                  <c:v>0.65714285714285714</c:v>
                </c:pt>
                <c:pt idx="1">
                  <c:v>0.52500000000000002</c:v>
                </c:pt>
                <c:pt idx="2">
                  <c:v>0.5461538461538461</c:v>
                </c:pt>
                <c:pt idx="3">
                  <c:v>0.46666666666666662</c:v>
                </c:pt>
                <c:pt idx="4">
                  <c:v>0.29583333333333334</c:v>
                </c:pt>
                <c:pt idx="5">
                  <c:v>0.16666666666666663</c:v>
                </c:pt>
                <c:pt idx="6">
                  <c:v>0.1583333333333333</c:v>
                </c:pt>
                <c:pt idx="7">
                  <c:v>0.18846153846153849</c:v>
                </c:pt>
                <c:pt idx="8">
                  <c:v>0.2153846153846154</c:v>
                </c:pt>
                <c:pt idx="9">
                  <c:v>0.14583333333333331</c:v>
                </c:pt>
                <c:pt idx="10">
                  <c:v>0.15</c:v>
                </c:pt>
                <c:pt idx="11">
                  <c:v>0.19285714285714284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4E-4AC5-A1A9-5222B839C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2912"/>
        <c:axId val="379401736"/>
      </c:lineChart>
      <c:catAx>
        <c:axId val="3794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1736"/>
        <c:crosses val="autoZero"/>
        <c:auto val="1"/>
        <c:lblAlgn val="ctr"/>
        <c:lblOffset val="100"/>
        <c:noMultiLvlLbl val="0"/>
      </c:catAx>
      <c:valAx>
        <c:axId val="379401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2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208398950131237"/>
          <c:y val="0.12847258675998832"/>
          <c:w val="0.29375065616797902"/>
          <c:h val="8.3333697871099427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dLbls>
            <c:dLbl>
              <c:idx val="1"/>
              <c:layout>
                <c:manualLayout>
                  <c:x val="-2.5000000000000001E-2"/>
                  <c:y val="5.99769319492506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9-4C06-A3BE-C3F4C426E6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539-4C06-A3BE-C3F4C426E6BE}"/>
            </c:ext>
          </c:extLst>
        </c:ser>
        <c:ser>
          <c:idx val="0"/>
          <c:order val="1"/>
          <c:dLbls>
            <c:dLbl>
              <c:idx val="0"/>
              <c:layout>
                <c:manualLayout>
                  <c:x val="0"/>
                  <c:y val="-4.6136101499423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39-4C06-A3BE-C3F4C426E6BE}"/>
                </c:ext>
              </c:extLst>
            </c:dLbl>
            <c:dLbl>
              <c:idx val="2"/>
              <c:layout>
                <c:manualLayout>
                  <c:x val="0"/>
                  <c:y val="-1.845444059976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9-4C06-A3BE-C3F4C426E6BE}"/>
                </c:ext>
              </c:extLst>
            </c:dLbl>
            <c:dLbl>
              <c:idx val="9"/>
              <c:layout>
                <c:manualLayout>
                  <c:x val="0"/>
                  <c:y val="5.07497116493657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9-4C06-A3BE-C3F4C426E6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BASE!$D$8:$O$8</c:f>
              <c:numCache>
                <c:formatCode>0.00</c:formatCode>
                <c:ptCount val="12"/>
                <c:pt idx="0">
                  <c:v>1.1142857142857143</c:v>
                </c:pt>
                <c:pt idx="1">
                  <c:v>0.91666666666666685</c:v>
                </c:pt>
                <c:pt idx="2">
                  <c:v>0.96153846153846168</c:v>
                </c:pt>
                <c:pt idx="3">
                  <c:v>1.2208333333333334</c:v>
                </c:pt>
                <c:pt idx="4">
                  <c:v>1.0733333333333335</c:v>
                </c:pt>
                <c:pt idx="5">
                  <c:v>0.97500000000000009</c:v>
                </c:pt>
                <c:pt idx="6">
                  <c:v>1.0583333333333333</c:v>
                </c:pt>
                <c:pt idx="7">
                  <c:v>1.2423076923076921</c:v>
                </c:pt>
                <c:pt idx="8">
                  <c:v>1.2807692307692309</c:v>
                </c:pt>
                <c:pt idx="9">
                  <c:v>1.325</c:v>
                </c:pt>
                <c:pt idx="10">
                  <c:v>1.4</c:v>
                </c:pt>
                <c:pt idx="11">
                  <c:v>1.1428571428571428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539-4C06-A3BE-C3F4C426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7616"/>
        <c:axId val="379404480"/>
      </c:lineChart>
      <c:catAx>
        <c:axId val="3794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4480"/>
        <c:crosses val="autoZero"/>
        <c:auto val="1"/>
        <c:lblAlgn val="ctr"/>
        <c:lblOffset val="100"/>
        <c:noMultiLvlLbl val="0"/>
      </c:catAx>
      <c:valAx>
        <c:axId val="37940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29375000000000001"/>
          <c:h val="8.2758620689655171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6.018518518518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6-4079-A48A-1116A0031B9F}"/>
                </c:ext>
              </c:extLst>
            </c:dLbl>
            <c:dLbl>
              <c:idx val="2"/>
              <c:layout>
                <c:manualLayout>
                  <c:x val="8.33333333333333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76-4079-A48A-1116A0031B9F}"/>
                </c:ext>
              </c:extLst>
            </c:dLbl>
            <c:dLbl>
              <c:idx val="3"/>
              <c:layout>
                <c:manualLayout>
                  <c:x val="2.9393482064741922E-2"/>
                  <c:y val="0.129720764071157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76-4079-A48A-1116A0031B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D76-4079-A48A-1116A0031B9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-2.7777777777778004E-3"/>
                  <c:y val="-5.5555555555555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76-4079-A48A-1116A0031B9F}"/>
                </c:ext>
              </c:extLst>
            </c:dLbl>
            <c:dLbl>
              <c:idx val="2"/>
              <c:layout>
                <c:manualLayout>
                  <c:x val="1.1111111111111125E-2"/>
                  <c:y val="-3.2407407407407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76-4079-A48A-1116A0031B9F}"/>
                </c:ext>
              </c:extLst>
            </c:dLbl>
            <c:dLbl>
              <c:idx val="3"/>
              <c:layout>
                <c:manualLayout>
                  <c:x val="4.3976815398075256E-2"/>
                  <c:y val="1.5162948381452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76-4079-A48A-1116A0031B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BASE!$D$9:$O$9</c:f>
              <c:numCache>
                <c:formatCode>0.00</c:formatCode>
                <c:ptCount val="12"/>
                <c:pt idx="0">
                  <c:v>0.91428571428571437</c:v>
                </c:pt>
                <c:pt idx="1">
                  <c:v>0.70833333333333337</c:v>
                </c:pt>
                <c:pt idx="2">
                  <c:v>0.73846153846153861</c:v>
                </c:pt>
                <c:pt idx="3">
                  <c:v>1.0166666666666666</c:v>
                </c:pt>
                <c:pt idx="4">
                  <c:v>0.84166666666666679</c:v>
                </c:pt>
                <c:pt idx="5">
                  <c:v>0.76666666666666661</c:v>
                </c:pt>
                <c:pt idx="6">
                  <c:v>0.84166666666666679</c:v>
                </c:pt>
                <c:pt idx="7">
                  <c:v>0.99230769230769234</c:v>
                </c:pt>
                <c:pt idx="8">
                  <c:v>1.0153846153846153</c:v>
                </c:pt>
                <c:pt idx="9">
                  <c:v>1.0249999999999999</c:v>
                </c:pt>
                <c:pt idx="10">
                  <c:v>1.1000000000000001</c:v>
                </c:pt>
                <c:pt idx="11">
                  <c:v>0.91428571428571437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9D76-4079-A48A-1116A0031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2128"/>
        <c:axId val="379405656"/>
      </c:lineChart>
      <c:catAx>
        <c:axId val="3794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5656"/>
        <c:crosses val="autoZero"/>
        <c:auto val="1"/>
        <c:lblAlgn val="ctr"/>
        <c:lblOffset val="100"/>
        <c:noMultiLvlLbl val="0"/>
      </c:catAx>
      <c:valAx>
        <c:axId val="379405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77-480D-8073-F53E145647FA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BASE!$D$10:$O$10</c:f>
              <c:numCache>
                <c:formatCode>0.00</c:formatCode>
                <c:ptCount val="12"/>
                <c:pt idx="0">
                  <c:v>0.7142857142857143</c:v>
                </c:pt>
                <c:pt idx="1">
                  <c:v>0.51</c:v>
                </c:pt>
                <c:pt idx="2">
                  <c:v>0.53846153846153844</c:v>
                </c:pt>
                <c:pt idx="3">
                  <c:v>0.80833333333333324</c:v>
                </c:pt>
                <c:pt idx="4">
                  <c:v>0.64166666666666661</c:v>
                </c:pt>
                <c:pt idx="5">
                  <c:v>0.56666666666666665</c:v>
                </c:pt>
                <c:pt idx="6">
                  <c:v>0.64166666666666661</c:v>
                </c:pt>
                <c:pt idx="7">
                  <c:v>0.8</c:v>
                </c:pt>
                <c:pt idx="8">
                  <c:v>0.81538461538461549</c:v>
                </c:pt>
                <c:pt idx="9">
                  <c:v>0.82499999999999996</c:v>
                </c:pt>
                <c:pt idx="10">
                  <c:v>0.9</c:v>
                </c:pt>
                <c:pt idx="11">
                  <c:v>0.7142857142857143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077-480D-8073-F53E14564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7224"/>
        <c:axId val="379402520"/>
      </c:lineChart>
      <c:catAx>
        <c:axId val="37940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2520"/>
        <c:crosses val="autoZero"/>
        <c:auto val="1"/>
        <c:lblAlgn val="ctr"/>
        <c:lblOffset val="100"/>
        <c:noMultiLvlLbl val="0"/>
      </c:catAx>
      <c:valAx>
        <c:axId val="379402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722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444444444444502E-2"/>
          <c:y val="0.14680507497116493"/>
          <c:w val="0.94359711286089265"/>
          <c:h val="0.69872726116848083"/>
        </c:manualLayout>
      </c:layout>
      <c:lineChart>
        <c:grouping val="standard"/>
        <c:varyColors val="0"/>
        <c:ser>
          <c:idx val="1"/>
          <c:order val="0"/>
          <c:dLbls>
            <c:dLbl>
              <c:idx val="1"/>
              <c:layout>
                <c:manualLayout>
                  <c:x val="-2.5000000000000001E-2"/>
                  <c:y val="5.99769319492506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A-415B-956F-044DD30B2D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BASE!$D$20:$O$20</c:f>
              <c:numCache>
                <c:formatCode>0.00</c:formatCode>
                <c:ptCount val="12"/>
                <c:pt idx="0">
                  <c:v>0.99285714285714288</c:v>
                </c:pt>
                <c:pt idx="1">
                  <c:v>0.83333333333333348</c:v>
                </c:pt>
                <c:pt idx="2">
                  <c:v>0.8846153846153848</c:v>
                </c:pt>
                <c:pt idx="3">
                  <c:v>0.78749999999999998</c:v>
                </c:pt>
                <c:pt idx="4">
                  <c:v>0.62916666666666654</c:v>
                </c:pt>
                <c:pt idx="5">
                  <c:v>0.52500000000000002</c:v>
                </c:pt>
                <c:pt idx="6">
                  <c:v>0.52916666666666667</c:v>
                </c:pt>
                <c:pt idx="7">
                  <c:v>0.55384615384615377</c:v>
                </c:pt>
                <c:pt idx="8">
                  <c:v>0.63692307692307693</c:v>
                </c:pt>
                <c:pt idx="9">
                  <c:v>0.57999999999999996</c:v>
                </c:pt>
                <c:pt idx="10">
                  <c:v>0.55000000000000004</c:v>
                </c:pt>
                <c:pt idx="11">
                  <c:v>0.62285714285714289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8A-415B-956F-044DD30B2D88}"/>
            </c:ext>
          </c:extLst>
        </c:ser>
        <c:ser>
          <c:idx val="0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B8A-415B-956F-044DD30B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3304"/>
        <c:axId val="379401344"/>
      </c:lineChart>
      <c:catAx>
        <c:axId val="3794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1344"/>
        <c:crosses val="autoZero"/>
        <c:auto val="1"/>
        <c:lblAlgn val="ctr"/>
        <c:lblOffset val="100"/>
        <c:noMultiLvlLbl val="0"/>
      </c:catAx>
      <c:valAx>
        <c:axId val="37940134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7940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13958333333333334"/>
          <c:h val="0.16551724137931037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6.018518518518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5-48ED-AB9C-9835D5D4ABEC}"/>
                </c:ext>
              </c:extLst>
            </c:dLbl>
            <c:dLbl>
              <c:idx val="2"/>
              <c:layout>
                <c:manualLayout>
                  <c:x val="8.33333333333333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5-48ED-AB9C-9835D5D4ABEC}"/>
                </c:ext>
              </c:extLst>
            </c:dLbl>
            <c:dLbl>
              <c:idx val="3"/>
              <c:layout>
                <c:manualLayout>
                  <c:x val="2.9393482064741922E-2"/>
                  <c:y val="0.129720764071157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5-48ED-AB9C-9835D5D4AB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935-48ED-AB9C-9835D5D4ABEC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-2.777777777777803E-3"/>
                  <c:y val="-5.5555555555555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5-48ED-AB9C-9835D5D4ABEC}"/>
                </c:ext>
              </c:extLst>
            </c:dLbl>
            <c:dLbl>
              <c:idx val="2"/>
              <c:layout>
                <c:manualLayout>
                  <c:x val="1.1111111111111125E-2"/>
                  <c:y val="-3.24074074074075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5-48ED-AB9C-9835D5D4ABEC}"/>
                </c:ext>
              </c:extLst>
            </c:dLbl>
            <c:dLbl>
              <c:idx val="3"/>
              <c:layout>
                <c:manualLayout>
                  <c:x val="4.3976815398075256E-2"/>
                  <c:y val="1.5162948381452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5-48ED-AB9C-9835D5D4AB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BASE!$D$21:$O$21</c:f>
              <c:numCache>
                <c:formatCode>0.00</c:formatCode>
                <c:ptCount val="12"/>
                <c:pt idx="0">
                  <c:v>0.7857142857142857</c:v>
                </c:pt>
                <c:pt idx="1">
                  <c:v>0.61666666666666647</c:v>
                </c:pt>
                <c:pt idx="2">
                  <c:v>0.67692307692307685</c:v>
                </c:pt>
                <c:pt idx="3">
                  <c:v>0.58333333333333337</c:v>
                </c:pt>
                <c:pt idx="4">
                  <c:v>0.39999999999999991</c:v>
                </c:pt>
                <c:pt idx="5">
                  <c:v>0.29999999999999993</c:v>
                </c:pt>
                <c:pt idx="6">
                  <c:v>0.3166666666666666</c:v>
                </c:pt>
                <c:pt idx="7">
                  <c:v>0.33076923076923076</c:v>
                </c:pt>
                <c:pt idx="8">
                  <c:v>0.4</c:v>
                </c:pt>
                <c:pt idx="9">
                  <c:v>0.35833333333333323</c:v>
                </c:pt>
                <c:pt idx="10">
                  <c:v>0.3</c:v>
                </c:pt>
                <c:pt idx="11">
                  <c:v>0.4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1935-48ED-AB9C-9835D5D4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74904"/>
        <c:axId val="380074512"/>
      </c:lineChart>
      <c:catAx>
        <c:axId val="38007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74512"/>
        <c:crosses val="autoZero"/>
        <c:auto val="1"/>
        <c:lblAlgn val="ctr"/>
        <c:lblOffset val="100"/>
        <c:noMultiLvlLbl val="0"/>
      </c:catAx>
      <c:valAx>
        <c:axId val="380074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7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03-4FF9-83DB-63CB09DCA545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BASE!$D$4:$O$4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BASE!$D$22:$O$22</c:f>
              <c:numCache>
                <c:formatCode>0.00</c:formatCode>
                <c:ptCount val="12"/>
                <c:pt idx="0">
                  <c:v>0.58571428571428563</c:v>
                </c:pt>
                <c:pt idx="1">
                  <c:v>0.41666666666666674</c:v>
                </c:pt>
                <c:pt idx="2">
                  <c:v>0.47692307692307695</c:v>
                </c:pt>
                <c:pt idx="3">
                  <c:v>0.3833333333333333</c:v>
                </c:pt>
                <c:pt idx="4">
                  <c:v>0.21249999999999994</c:v>
                </c:pt>
                <c:pt idx="5">
                  <c:v>0.14999999999999997</c:v>
                </c:pt>
                <c:pt idx="6">
                  <c:v>0.1583333333333333</c:v>
                </c:pt>
                <c:pt idx="7">
                  <c:v>0.16538461538461538</c:v>
                </c:pt>
                <c:pt idx="8">
                  <c:v>0.2</c:v>
                </c:pt>
                <c:pt idx="9">
                  <c:v>0.19166666666666662</c:v>
                </c:pt>
                <c:pt idx="10">
                  <c:v>0.15</c:v>
                </c:pt>
                <c:pt idx="11">
                  <c:v>0.20714285714285713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F03-4FF9-83DB-63CB09DCA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69024"/>
        <c:axId val="380068632"/>
      </c:lineChart>
      <c:catAx>
        <c:axId val="38006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68632"/>
        <c:crosses val="autoZero"/>
        <c:auto val="1"/>
        <c:lblAlgn val="ctr"/>
        <c:lblOffset val="100"/>
        <c:noMultiLvlLbl val="0"/>
      </c:catAx>
      <c:valAx>
        <c:axId val="380068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6902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733425</xdr:colOff>
      <xdr:row>0</xdr:row>
      <xdr:rowOff>142875</xdr:rowOff>
    </xdr:from>
    <xdr:to>
      <xdr:col>21</xdr:col>
      <xdr:colOff>733425</xdr:colOff>
      <xdr:row>17</xdr:row>
      <xdr:rowOff>95250</xdr:rowOff>
    </xdr:to>
    <xdr:graphicFrame macro="">
      <xdr:nvGraphicFramePr>
        <xdr:cNvPr id="14584546" name="2 Gráfico">
          <a:extLst>
            <a:ext uri="{FF2B5EF4-FFF2-40B4-BE49-F238E27FC236}">
              <a16:creationId xmlns:a16="http://schemas.microsoft.com/office/drawing/2014/main" id="{00000000-0008-0000-1400-0000E2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714375</xdr:colOff>
      <xdr:row>18</xdr:row>
      <xdr:rowOff>28575</xdr:rowOff>
    </xdr:from>
    <xdr:to>
      <xdr:col>21</xdr:col>
      <xdr:colOff>714375</xdr:colOff>
      <xdr:row>34</xdr:row>
      <xdr:rowOff>133350</xdr:rowOff>
    </xdr:to>
    <xdr:graphicFrame macro="">
      <xdr:nvGraphicFramePr>
        <xdr:cNvPr id="14584547" name="3 Gráfico">
          <a:extLst>
            <a:ext uri="{FF2B5EF4-FFF2-40B4-BE49-F238E27FC236}">
              <a16:creationId xmlns:a16="http://schemas.microsoft.com/office/drawing/2014/main" id="{00000000-0008-0000-1400-0000E3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742950</xdr:colOff>
      <xdr:row>35</xdr:row>
      <xdr:rowOff>114300</xdr:rowOff>
    </xdr:from>
    <xdr:to>
      <xdr:col>21</xdr:col>
      <xdr:colOff>742950</xdr:colOff>
      <xdr:row>52</xdr:row>
      <xdr:rowOff>95250</xdr:rowOff>
    </xdr:to>
    <xdr:graphicFrame macro="">
      <xdr:nvGraphicFramePr>
        <xdr:cNvPr id="14584548" name="4 Gráfico">
          <a:extLst>
            <a:ext uri="{FF2B5EF4-FFF2-40B4-BE49-F238E27FC236}">
              <a16:creationId xmlns:a16="http://schemas.microsoft.com/office/drawing/2014/main" id="{00000000-0008-0000-1400-0000E4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29</xdr:col>
      <xdr:colOff>0</xdr:colOff>
      <xdr:row>17</xdr:row>
      <xdr:rowOff>114300</xdr:rowOff>
    </xdr:to>
    <xdr:graphicFrame macro="">
      <xdr:nvGraphicFramePr>
        <xdr:cNvPr id="14584549" name="5 Gráfico">
          <a:extLst>
            <a:ext uri="{FF2B5EF4-FFF2-40B4-BE49-F238E27FC236}">
              <a16:creationId xmlns:a16="http://schemas.microsoft.com/office/drawing/2014/main" id="{00000000-0008-0000-1400-0000E5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</xdr:row>
      <xdr:rowOff>0</xdr:rowOff>
    </xdr:from>
    <xdr:to>
      <xdr:col>29</xdr:col>
      <xdr:colOff>0</xdr:colOff>
      <xdr:row>35</xdr:row>
      <xdr:rowOff>95250</xdr:rowOff>
    </xdr:to>
    <xdr:graphicFrame macro="">
      <xdr:nvGraphicFramePr>
        <xdr:cNvPr id="14584550" name="6 Gráfico">
          <a:extLst>
            <a:ext uri="{FF2B5EF4-FFF2-40B4-BE49-F238E27FC236}">
              <a16:creationId xmlns:a16="http://schemas.microsoft.com/office/drawing/2014/main" id="{00000000-0008-0000-1400-0000E6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36</xdr:row>
      <xdr:rowOff>0</xdr:rowOff>
    </xdr:from>
    <xdr:to>
      <xdr:col>29</xdr:col>
      <xdr:colOff>0</xdr:colOff>
      <xdr:row>52</xdr:row>
      <xdr:rowOff>142875</xdr:rowOff>
    </xdr:to>
    <xdr:graphicFrame macro="">
      <xdr:nvGraphicFramePr>
        <xdr:cNvPr id="14584551" name="7 Gráfico">
          <a:extLst>
            <a:ext uri="{FF2B5EF4-FFF2-40B4-BE49-F238E27FC236}">
              <a16:creationId xmlns:a16="http://schemas.microsoft.com/office/drawing/2014/main" id="{00000000-0008-0000-1400-0000E7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36</xdr:col>
      <xdr:colOff>0</xdr:colOff>
      <xdr:row>17</xdr:row>
      <xdr:rowOff>114300</xdr:rowOff>
    </xdr:to>
    <xdr:graphicFrame macro="">
      <xdr:nvGraphicFramePr>
        <xdr:cNvPr id="14584552" name="5 Gráfico">
          <a:extLst>
            <a:ext uri="{FF2B5EF4-FFF2-40B4-BE49-F238E27FC236}">
              <a16:creationId xmlns:a16="http://schemas.microsoft.com/office/drawing/2014/main" id="{00000000-0008-0000-1400-0000E8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19</xdr:row>
      <xdr:rowOff>0</xdr:rowOff>
    </xdr:from>
    <xdr:to>
      <xdr:col>36</xdr:col>
      <xdr:colOff>0</xdr:colOff>
      <xdr:row>35</xdr:row>
      <xdr:rowOff>95250</xdr:rowOff>
    </xdr:to>
    <xdr:graphicFrame macro="">
      <xdr:nvGraphicFramePr>
        <xdr:cNvPr id="14584553" name="6 Gráfico">
          <a:extLst>
            <a:ext uri="{FF2B5EF4-FFF2-40B4-BE49-F238E27FC236}">
              <a16:creationId xmlns:a16="http://schemas.microsoft.com/office/drawing/2014/main" id="{00000000-0008-0000-1400-0000E9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52</xdr:row>
      <xdr:rowOff>142875</xdr:rowOff>
    </xdr:to>
    <xdr:graphicFrame macro="">
      <xdr:nvGraphicFramePr>
        <xdr:cNvPr id="14584554" name="7 Gráfico">
          <a:extLst>
            <a:ext uri="{FF2B5EF4-FFF2-40B4-BE49-F238E27FC236}">
              <a16:creationId xmlns:a16="http://schemas.microsoft.com/office/drawing/2014/main" id="{00000000-0008-0000-1400-0000EA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733425</xdr:colOff>
      <xdr:row>0</xdr:row>
      <xdr:rowOff>142875</xdr:rowOff>
    </xdr:from>
    <xdr:to>
      <xdr:col>21</xdr:col>
      <xdr:colOff>733425</xdr:colOff>
      <xdr:row>20</xdr:row>
      <xdr:rowOff>95250</xdr:rowOff>
    </xdr:to>
    <xdr:graphicFrame macro="">
      <xdr:nvGraphicFramePr>
        <xdr:cNvPr id="14594786" name="2 Gráfico">
          <a:extLst>
            <a:ext uri="{FF2B5EF4-FFF2-40B4-BE49-F238E27FC236}">
              <a16:creationId xmlns:a16="http://schemas.microsoft.com/office/drawing/2014/main" id="{00000000-0008-0000-1800-0000E2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</xdr:colOff>
      <xdr:row>22</xdr:row>
      <xdr:rowOff>95250</xdr:rowOff>
    </xdr:from>
    <xdr:to>
      <xdr:col>22</xdr:col>
      <xdr:colOff>38100</xdr:colOff>
      <xdr:row>46</xdr:row>
      <xdr:rowOff>0</xdr:rowOff>
    </xdr:to>
    <xdr:graphicFrame macro="">
      <xdr:nvGraphicFramePr>
        <xdr:cNvPr id="14594787" name="3 Gráfico">
          <a:extLst>
            <a:ext uri="{FF2B5EF4-FFF2-40B4-BE49-F238E27FC236}">
              <a16:creationId xmlns:a16="http://schemas.microsoft.com/office/drawing/2014/main" id="{00000000-0008-0000-1800-0000E3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742950</xdr:colOff>
      <xdr:row>45</xdr:row>
      <xdr:rowOff>57150</xdr:rowOff>
    </xdr:from>
    <xdr:to>
      <xdr:col>21</xdr:col>
      <xdr:colOff>742950</xdr:colOff>
      <xdr:row>68</xdr:row>
      <xdr:rowOff>104775</xdr:rowOff>
    </xdr:to>
    <xdr:graphicFrame macro="">
      <xdr:nvGraphicFramePr>
        <xdr:cNvPr id="14594788" name="4 Gráfico">
          <a:extLst>
            <a:ext uri="{FF2B5EF4-FFF2-40B4-BE49-F238E27FC236}">
              <a16:creationId xmlns:a16="http://schemas.microsoft.com/office/drawing/2014/main" id="{00000000-0008-0000-1800-0000E4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29</xdr:col>
      <xdr:colOff>0</xdr:colOff>
      <xdr:row>20</xdr:row>
      <xdr:rowOff>114300</xdr:rowOff>
    </xdr:to>
    <xdr:graphicFrame macro="">
      <xdr:nvGraphicFramePr>
        <xdr:cNvPr id="14594789" name="5 Gráfico">
          <a:extLst>
            <a:ext uri="{FF2B5EF4-FFF2-40B4-BE49-F238E27FC236}">
              <a16:creationId xmlns:a16="http://schemas.microsoft.com/office/drawing/2014/main" id="{00000000-0008-0000-1800-0000E5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22</xdr:row>
      <xdr:rowOff>0</xdr:rowOff>
    </xdr:from>
    <xdr:to>
      <xdr:col>29</xdr:col>
      <xdr:colOff>0</xdr:colOff>
      <xdr:row>44</xdr:row>
      <xdr:rowOff>95250</xdr:rowOff>
    </xdr:to>
    <xdr:graphicFrame macro="">
      <xdr:nvGraphicFramePr>
        <xdr:cNvPr id="14594790" name="6 Gráfico">
          <a:extLst>
            <a:ext uri="{FF2B5EF4-FFF2-40B4-BE49-F238E27FC236}">
              <a16:creationId xmlns:a16="http://schemas.microsoft.com/office/drawing/2014/main" id="{00000000-0008-0000-1800-0000E6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19050</xdr:colOff>
      <xdr:row>45</xdr:row>
      <xdr:rowOff>95250</xdr:rowOff>
    </xdr:from>
    <xdr:to>
      <xdr:col>29</xdr:col>
      <xdr:colOff>19050</xdr:colOff>
      <xdr:row>68</xdr:row>
      <xdr:rowOff>133350</xdr:rowOff>
    </xdr:to>
    <xdr:graphicFrame macro="">
      <xdr:nvGraphicFramePr>
        <xdr:cNvPr id="14594791" name="7 Gráfico">
          <a:extLst>
            <a:ext uri="{FF2B5EF4-FFF2-40B4-BE49-F238E27FC236}">
              <a16:creationId xmlns:a16="http://schemas.microsoft.com/office/drawing/2014/main" id="{00000000-0008-0000-1800-0000E7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36</xdr:col>
      <xdr:colOff>457200</xdr:colOff>
      <xdr:row>20</xdr:row>
      <xdr:rowOff>114300</xdr:rowOff>
    </xdr:to>
    <xdr:graphicFrame macro="">
      <xdr:nvGraphicFramePr>
        <xdr:cNvPr id="14594792" name="5 Gráfico">
          <a:extLst>
            <a:ext uri="{FF2B5EF4-FFF2-40B4-BE49-F238E27FC236}">
              <a16:creationId xmlns:a16="http://schemas.microsoft.com/office/drawing/2014/main" id="{00000000-0008-0000-1800-0000E8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762000</xdr:colOff>
      <xdr:row>22</xdr:row>
      <xdr:rowOff>0</xdr:rowOff>
    </xdr:from>
    <xdr:to>
      <xdr:col>36</xdr:col>
      <xdr:colOff>447675</xdr:colOff>
      <xdr:row>44</xdr:row>
      <xdr:rowOff>95250</xdr:rowOff>
    </xdr:to>
    <xdr:graphicFrame macro="">
      <xdr:nvGraphicFramePr>
        <xdr:cNvPr id="14594793" name="6 Gráfico">
          <a:extLst>
            <a:ext uri="{FF2B5EF4-FFF2-40B4-BE49-F238E27FC236}">
              <a16:creationId xmlns:a16="http://schemas.microsoft.com/office/drawing/2014/main" id="{00000000-0008-0000-1800-0000E9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19050</xdr:colOff>
      <xdr:row>45</xdr:row>
      <xdr:rowOff>123825</xdr:rowOff>
    </xdr:from>
    <xdr:to>
      <xdr:col>36</xdr:col>
      <xdr:colOff>19050</xdr:colOff>
      <xdr:row>68</xdr:row>
      <xdr:rowOff>133350</xdr:rowOff>
    </xdr:to>
    <xdr:graphicFrame macro="">
      <xdr:nvGraphicFramePr>
        <xdr:cNvPr id="14594794" name="7 Gráfico">
          <a:extLst>
            <a:ext uri="{FF2B5EF4-FFF2-40B4-BE49-F238E27FC236}">
              <a16:creationId xmlns:a16="http://schemas.microsoft.com/office/drawing/2014/main" id="{00000000-0008-0000-1800-0000EAB2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45</xdr:row>
      <xdr:rowOff>95250</xdr:rowOff>
    </xdr:from>
    <xdr:to>
      <xdr:col>16</xdr:col>
      <xdr:colOff>38100</xdr:colOff>
      <xdr:row>75</xdr:row>
      <xdr:rowOff>19050</xdr:rowOff>
    </xdr:to>
    <xdr:graphicFrame macro="">
      <xdr:nvGraphicFramePr>
        <xdr:cNvPr id="9471" name="1 Gráfico">
          <a:extLst>
            <a:ext uri="{FF2B5EF4-FFF2-40B4-BE49-F238E27FC236}">
              <a16:creationId xmlns:a16="http://schemas.microsoft.com/office/drawing/2014/main" id="{00000000-0008-0000-1900-0000FF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7"/>
  <sheetViews>
    <sheetView workbookViewId="0">
      <pane xSplit="3" ySplit="4" topLeftCell="D503" activePane="bottomRight" state="frozen"/>
      <selection pane="topRight" activeCell="D1" sqref="D1"/>
      <selection pane="bottomLeft" activeCell="A5" sqref="A5"/>
      <selection pane="bottomRight" activeCell="E467" sqref="E467:E472"/>
    </sheetView>
  </sheetViews>
  <sheetFormatPr baseColWidth="10" defaultRowHeight="12.75" x14ac:dyDescent="0.2"/>
  <cols>
    <col min="1" max="1" width="23.140625" customWidth="1"/>
    <col min="2" max="2" width="7.28515625" customWidth="1"/>
    <col min="3" max="3" width="8.7109375" customWidth="1"/>
    <col min="4" max="9" width="6.7109375" customWidth="1"/>
    <col min="10" max="10" width="7.5703125" customWidth="1"/>
    <col min="11" max="11" width="7.140625" customWidth="1"/>
    <col min="12" max="12" width="7.42578125" customWidth="1"/>
    <col min="13" max="13" width="8.85546875" customWidth="1"/>
    <col min="14" max="14" width="6.85546875" customWidth="1"/>
    <col min="15" max="15" width="8.5703125" customWidth="1"/>
    <col min="16" max="16" width="8" customWidth="1"/>
    <col min="17" max="17" width="10.140625" customWidth="1"/>
    <col min="18" max="18" width="7" customWidth="1"/>
    <col min="19" max="19" width="9.28515625" customWidth="1"/>
    <col min="20" max="20" width="9.7109375" customWidth="1"/>
  </cols>
  <sheetData>
    <row r="1" spans="1:16" x14ac:dyDescent="0.2">
      <c r="A1" s="1" t="s">
        <v>19</v>
      </c>
      <c r="B1" s="1"/>
      <c r="D1" s="1"/>
      <c r="E1" s="1"/>
      <c r="F1" s="1"/>
      <c r="G1" s="1"/>
      <c r="H1" s="1"/>
      <c r="K1" s="1"/>
      <c r="L1" s="1"/>
      <c r="M1" s="1"/>
    </row>
    <row r="2" spans="1:16" x14ac:dyDescent="0.2">
      <c r="C2" s="1"/>
      <c r="D2" s="1" t="s">
        <v>20</v>
      </c>
      <c r="E2" s="1"/>
      <c r="F2" s="1"/>
      <c r="G2" s="1"/>
      <c r="H2" s="1"/>
      <c r="K2" s="1"/>
      <c r="L2" s="1"/>
      <c r="M2" s="1"/>
    </row>
    <row r="3" spans="1:16" ht="4.5" customHeight="1" thickBot="1" x14ac:dyDescent="0.25"/>
    <row r="4" spans="1:16" x14ac:dyDescent="0.2">
      <c r="A4" s="121" t="s">
        <v>0</v>
      </c>
      <c r="B4" s="123" t="s">
        <v>44</v>
      </c>
      <c r="C4" s="122" t="s">
        <v>1</v>
      </c>
      <c r="D4" s="17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31</v>
      </c>
      <c r="O4" s="3" t="s">
        <v>32</v>
      </c>
      <c r="P4" s="15" t="s">
        <v>2</v>
      </c>
    </row>
    <row r="5" spans="1:16" x14ac:dyDescent="0.2">
      <c r="A5" s="124" t="s">
        <v>5</v>
      </c>
      <c r="B5" s="124">
        <v>2009</v>
      </c>
      <c r="C5" s="124" t="s">
        <v>4</v>
      </c>
      <c r="D5" s="125">
        <v>1.0714285714285714</v>
      </c>
      <c r="E5" s="125">
        <v>0.92916666666666681</v>
      </c>
      <c r="F5" s="125">
        <v>0.96538461538461529</v>
      </c>
      <c r="G5" s="125">
        <v>0.87250000000000005</v>
      </c>
      <c r="H5" s="125">
        <v>0.71666666666666667</v>
      </c>
      <c r="I5" s="125">
        <v>0.54583333333333328</v>
      </c>
      <c r="J5" s="125">
        <v>0.53749999999999998</v>
      </c>
      <c r="K5" s="125">
        <v>0.59615384615384603</v>
      </c>
      <c r="L5" s="125">
        <v>0.66</v>
      </c>
      <c r="M5" s="125">
        <v>0.52749999999999997</v>
      </c>
      <c r="N5" s="125">
        <v>0.53</v>
      </c>
      <c r="O5" s="125">
        <v>0.6</v>
      </c>
      <c r="P5" s="125">
        <f>+AVERAGE(D5:O5)</f>
        <v>0.71267780830280836</v>
      </c>
    </row>
    <row r="6" spans="1:16" x14ac:dyDescent="0.2">
      <c r="A6" s="124" t="s">
        <v>5</v>
      </c>
      <c r="B6" s="124">
        <v>2009</v>
      </c>
      <c r="C6" s="124" t="s">
        <v>6</v>
      </c>
      <c r="D6" s="125">
        <v>0.8571428571428571</v>
      </c>
      <c r="E6" s="125">
        <v>0.72499999999999998</v>
      </c>
      <c r="F6" s="125">
        <v>0.74615384615384606</v>
      </c>
      <c r="G6" s="125">
        <v>0.66666666666666663</v>
      </c>
      <c r="H6" s="125">
        <v>0.4916666666666667</v>
      </c>
      <c r="I6" s="125">
        <v>0.33333333333333326</v>
      </c>
      <c r="J6" s="125">
        <v>0.3166666666666666</v>
      </c>
      <c r="K6" s="125">
        <v>0.37692307692307697</v>
      </c>
      <c r="L6" s="125">
        <v>0.41538461538461546</v>
      </c>
      <c r="M6" s="125">
        <v>0.29166666666666663</v>
      </c>
      <c r="N6" s="125">
        <v>0.3</v>
      </c>
      <c r="O6" s="125">
        <v>0.38571428571428568</v>
      </c>
      <c r="P6" s="125">
        <f t="shared" ref="P6:P34" si="0">+AVERAGE(D6:O6)</f>
        <v>0.49219322344322353</v>
      </c>
    </row>
    <row r="7" spans="1:16" x14ac:dyDescent="0.2">
      <c r="A7" s="124" t="s">
        <v>5</v>
      </c>
      <c r="B7" s="124">
        <v>2009</v>
      </c>
      <c r="C7" s="124" t="s">
        <v>7</v>
      </c>
      <c r="D7" s="125">
        <v>0.65714285714285714</v>
      </c>
      <c r="E7" s="125">
        <v>0.52500000000000002</v>
      </c>
      <c r="F7" s="125">
        <v>0.5461538461538461</v>
      </c>
      <c r="G7" s="125">
        <v>0.46666666666666662</v>
      </c>
      <c r="H7" s="125">
        <v>0.29583333333333334</v>
      </c>
      <c r="I7" s="125">
        <v>0.16666666666666663</v>
      </c>
      <c r="J7" s="125">
        <v>0.1583333333333333</v>
      </c>
      <c r="K7" s="125">
        <v>0.18846153846153849</v>
      </c>
      <c r="L7" s="125">
        <v>0.2153846153846154</v>
      </c>
      <c r="M7" s="125">
        <v>0.14583333333333331</v>
      </c>
      <c r="N7" s="125">
        <v>0.15</v>
      </c>
      <c r="O7" s="125">
        <v>0.19285714285714284</v>
      </c>
      <c r="P7" s="125">
        <f t="shared" si="0"/>
        <v>0.30902777777777785</v>
      </c>
    </row>
    <row r="8" spans="1:16" x14ac:dyDescent="0.2">
      <c r="A8" s="124" t="s">
        <v>8</v>
      </c>
      <c r="B8" s="124">
        <v>2009</v>
      </c>
      <c r="C8" s="124" t="s">
        <v>4</v>
      </c>
      <c r="D8" s="125">
        <v>1.1142857142857143</v>
      </c>
      <c r="E8" s="125">
        <v>0.91666666666666685</v>
      </c>
      <c r="F8" s="125">
        <v>0.96153846153846168</v>
      </c>
      <c r="G8" s="125">
        <v>1.2208333333333334</v>
      </c>
      <c r="H8" s="125">
        <v>1.0733333333333335</v>
      </c>
      <c r="I8" s="125">
        <v>0.97500000000000009</v>
      </c>
      <c r="J8" s="125">
        <v>1.0583333333333333</v>
      </c>
      <c r="K8" s="125">
        <v>1.2423076923076921</v>
      </c>
      <c r="L8" s="125">
        <v>1.2807692307692309</v>
      </c>
      <c r="M8" s="125">
        <v>1.325</v>
      </c>
      <c r="N8" s="125">
        <v>1.4</v>
      </c>
      <c r="O8" s="125">
        <v>1.1428571428571428</v>
      </c>
      <c r="P8" s="125">
        <f t="shared" si="0"/>
        <v>1.1425770757020757</v>
      </c>
    </row>
    <row r="9" spans="1:16" x14ac:dyDescent="0.2">
      <c r="A9" s="124" t="s">
        <v>8</v>
      </c>
      <c r="B9" s="124">
        <v>2009</v>
      </c>
      <c r="C9" s="124" t="s">
        <v>6</v>
      </c>
      <c r="D9" s="125">
        <v>0.91428571428571437</v>
      </c>
      <c r="E9" s="125">
        <v>0.70833333333333337</v>
      </c>
      <c r="F9" s="125">
        <v>0.73846153846153861</v>
      </c>
      <c r="G9" s="125">
        <v>1.0166666666666666</v>
      </c>
      <c r="H9" s="125">
        <v>0.84166666666666679</v>
      </c>
      <c r="I9" s="125">
        <v>0.76666666666666661</v>
      </c>
      <c r="J9" s="125">
        <v>0.84166666666666679</v>
      </c>
      <c r="K9" s="125">
        <v>0.99230769230769234</v>
      </c>
      <c r="L9" s="125">
        <v>1.0153846153846153</v>
      </c>
      <c r="M9" s="125">
        <v>1.0249999999999999</v>
      </c>
      <c r="N9" s="125">
        <v>1.1000000000000001</v>
      </c>
      <c r="O9" s="125">
        <v>0.91428571428571437</v>
      </c>
      <c r="P9" s="125">
        <f>+AVERAGE(D9:O9)</f>
        <v>0.90622710622710623</v>
      </c>
    </row>
    <row r="10" spans="1:16" x14ac:dyDescent="0.2">
      <c r="A10" s="124" t="s">
        <v>8</v>
      </c>
      <c r="B10" s="124">
        <v>2009</v>
      </c>
      <c r="C10" s="124" t="s">
        <v>7</v>
      </c>
      <c r="D10" s="125">
        <v>0.7142857142857143</v>
      </c>
      <c r="E10" s="125">
        <v>0.51</v>
      </c>
      <c r="F10" s="125">
        <v>0.53846153846153844</v>
      </c>
      <c r="G10" s="125">
        <v>0.80833333333333324</v>
      </c>
      <c r="H10" s="125">
        <v>0.64166666666666661</v>
      </c>
      <c r="I10" s="125">
        <v>0.56666666666666665</v>
      </c>
      <c r="J10" s="125">
        <v>0.64166666666666661</v>
      </c>
      <c r="K10" s="125">
        <v>0.8</v>
      </c>
      <c r="L10" s="125">
        <v>0.81538461538461549</v>
      </c>
      <c r="M10" s="125">
        <v>0.82499999999999996</v>
      </c>
      <c r="N10" s="125">
        <v>0.9</v>
      </c>
      <c r="O10" s="125">
        <v>0.7142857142857143</v>
      </c>
      <c r="P10" s="125">
        <f t="shared" si="0"/>
        <v>0.70631257631257627</v>
      </c>
    </row>
    <row r="11" spans="1:16" x14ac:dyDescent="0.2">
      <c r="A11" s="124" t="s">
        <v>9</v>
      </c>
      <c r="B11" s="124">
        <v>2009</v>
      </c>
      <c r="C11" s="124" t="s">
        <v>4</v>
      </c>
      <c r="D11" s="125">
        <v>1.2</v>
      </c>
      <c r="E11" s="125">
        <v>0.9291666666666667</v>
      </c>
      <c r="F11" s="125">
        <v>1.2038461538461538</v>
      </c>
      <c r="G11" s="125">
        <v>1.4749999999999999</v>
      </c>
      <c r="H11" s="125">
        <v>1.2333333333333334</v>
      </c>
      <c r="I11" s="125">
        <v>1.220833333333333</v>
      </c>
      <c r="J11" s="125">
        <v>1.1916666666666667</v>
      </c>
      <c r="K11" s="125">
        <v>1.2692307692307696</v>
      </c>
      <c r="L11" s="125">
        <v>1.1807692307692306</v>
      </c>
      <c r="M11" s="125">
        <v>1.1000000000000001</v>
      </c>
      <c r="N11" s="125">
        <v>1.18</v>
      </c>
      <c r="O11" s="125">
        <v>1.1285714285714286</v>
      </c>
      <c r="P11" s="125">
        <f t="shared" si="0"/>
        <v>1.1927014652014651</v>
      </c>
    </row>
    <row r="12" spans="1:16" x14ac:dyDescent="0.2">
      <c r="A12" s="124" t="s">
        <v>9</v>
      </c>
      <c r="B12" s="124">
        <v>2009</v>
      </c>
      <c r="C12" s="124" t="s">
        <v>6</v>
      </c>
      <c r="D12" s="125">
        <v>1.0000000000000002</v>
      </c>
      <c r="E12" s="125">
        <v>0.71666666666666667</v>
      </c>
      <c r="F12" s="125">
        <v>0.99230769230769234</v>
      </c>
      <c r="G12" s="125">
        <v>1.2583333333333333</v>
      </c>
      <c r="H12" s="125">
        <v>1.0166666666666666</v>
      </c>
      <c r="I12" s="125">
        <v>0.9916666666666667</v>
      </c>
      <c r="J12" s="125">
        <v>0.96666666666666667</v>
      </c>
      <c r="K12" s="125">
        <v>1.0076923076923077</v>
      </c>
      <c r="L12" s="125">
        <v>0.96923076923076934</v>
      </c>
      <c r="M12" s="125">
        <v>0.89166666666666672</v>
      </c>
      <c r="N12" s="125">
        <v>0.95</v>
      </c>
      <c r="O12" s="125">
        <v>0.91428571428571437</v>
      </c>
      <c r="P12" s="125">
        <f t="shared" si="0"/>
        <v>0.97293192918192928</v>
      </c>
    </row>
    <row r="13" spans="1:16" x14ac:dyDescent="0.2">
      <c r="A13" s="124" t="s">
        <v>9</v>
      </c>
      <c r="B13" s="124">
        <v>2009</v>
      </c>
      <c r="C13" s="124" t="s">
        <v>7</v>
      </c>
      <c r="D13" s="125">
        <v>0.79999999999999993</v>
      </c>
      <c r="E13" s="125">
        <v>0.51666666666666672</v>
      </c>
      <c r="F13" s="125">
        <v>0.72923076923076924</v>
      </c>
      <c r="G13" s="125">
        <v>1.0166666666666666</v>
      </c>
      <c r="H13" s="125">
        <v>0.81666666666666676</v>
      </c>
      <c r="I13" s="125">
        <v>0.79166666666666663</v>
      </c>
      <c r="J13" s="125">
        <v>0.7666666666666665</v>
      </c>
      <c r="K13" s="125">
        <v>0.80769230769230782</v>
      </c>
      <c r="L13" s="125">
        <v>0.76923076923076938</v>
      </c>
      <c r="M13" s="125">
        <v>0.69166666666666676</v>
      </c>
      <c r="N13" s="125">
        <v>0.75</v>
      </c>
      <c r="O13" s="125">
        <v>0.7142857142857143</v>
      </c>
      <c r="P13" s="125">
        <f t="shared" si="0"/>
        <v>0.76420329670329668</v>
      </c>
    </row>
    <row r="14" spans="1:16" x14ac:dyDescent="0.2">
      <c r="A14" s="124" t="s">
        <v>10</v>
      </c>
      <c r="B14" s="124">
        <v>2009</v>
      </c>
      <c r="C14" s="124" t="s">
        <v>4</v>
      </c>
      <c r="D14" s="125">
        <v>1.2428571428571427</v>
      </c>
      <c r="E14" s="125">
        <v>1.1124999999999998</v>
      </c>
      <c r="F14" s="125">
        <v>1.1615384615384614</v>
      </c>
      <c r="G14" s="125">
        <v>1.2833333333333334</v>
      </c>
      <c r="H14" s="125">
        <v>0.98333333333333339</v>
      </c>
      <c r="I14" s="125">
        <v>0.80833333333333346</v>
      </c>
      <c r="J14" s="125">
        <v>0.86666666666666659</v>
      </c>
      <c r="K14" s="125">
        <v>1.0730769230769228</v>
      </c>
      <c r="L14" s="125">
        <v>1.2884615384615388</v>
      </c>
      <c r="M14" s="125">
        <v>1.216666666666667</v>
      </c>
      <c r="N14" s="125">
        <v>1.3</v>
      </c>
      <c r="O14" s="125">
        <v>1.092857142857143</v>
      </c>
      <c r="P14" s="125">
        <f t="shared" si="0"/>
        <v>1.1191353785103786</v>
      </c>
    </row>
    <row r="15" spans="1:16" x14ac:dyDescent="0.2">
      <c r="A15" s="124" t="s">
        <v>10</v>
      </c>
      <c r="B15" s="124">
        <v>2009</v>
      </c>
      <c r="C15" s="124" t="s">
        <v>6</v>
      </c>
      <c r="D15" s="125">
        <v>1.0142857142857145</v>
      </c>
      <c r="E15" s="125">
        <v>0.90833333333333321</v>
      </c>
      <c r="F15" s="125">
        <v>0.9538461538461539</v>
      </c>
      <c r="G15" s="125">
        <v>1.0416666666666667</v>
      </c>
      <c r="H15" s="125">
        <v>0.78333333333333321</v>
      </c>
      <c r="I15" s="125">
        <v>0.59166666666666667</v>
      </c>
      <c r="J15" s="125">
        <v>0.63333333333333319</v>
      </c>
      <c r="K15" s="125">
        <v>0.86923076923076925</v>
      </c>
      <c r="L15" s="125">
        <v>1</v>
      </c>
      <c r="M15" s="125">
        <v>0.93333333333333324</v>
      </c>
      <c r="N15" s="125">
        <v>1</v>
      </c>
      <c r="O15" s="125">
        <v>0.88571428571428579</v>
      </c>
      <c r="P15" s="125">
        <f t="shared" si="0"/>
        <v>0.88456196581196578</v>
      </c>
    </row>
    <row r="16" spans="1:16" x14ac:dyDescent="0.2">
      <c r="A16" s="124" t="s">
        <v>10</v>
      </c>
      <c r="B16" s="124">
        <v>2009</v>
      </c>
      <c r="C16" s="124" t="s">
        <v>7</v>
      </c>
      <c r="D16" s="125">
        <v>0.81428571428571417</v>
      </c>
      <c r="E16" s="125">
        <v>0.70833333333333337</v>
      </c>
      <c r="F16" s="125">
        <v>0.75384615384615394</v>
      </c>
      <c r="G16" s="125">
        <v>0.84166666666666667</v>
      </c>
      <c r="H16" s="125">
        <v>0.58333333333333326</v>
      </c>
      <c r="I16" s="125">
        <v>0.39166666666666666</v>
      </c>
      <c r="J16" s="125">
        <v>0.43333333333333329</v>
      </c>
      <c r="K16" s="125">
        <v>0.66923076923076918</v>
      </c>
      <c r="L16" s="125">
        <v>0.8</v>
      </c>
      <c r="M16" s="125">
        <v>0.73333333333333328</v>
      </c>
      <c r="N16" s="125">
        <v>0.8</v>
      </c>
      <c r="O16" s="125">
        <v>0.68571428571428572</v>
      </c>
      <c r="P16" s="125">
        <f t="shared" si="0"/>
        <v>0.68456196581196582</v>
      </c>
    </row>
    <row r="17" spans="1:16" x14ac:dyDescent="0.2">
      <c r="A17" s="124" t="s">
        <v>11</v>
      </c>
      <c r="B17" s="124">
        <v>2009</v>
      </c>
      <c r="C17" s="124" t="s">
        <v>4</v>
      </c>
      <c r="D17" s="125">
        <v>0.99285714285714288</v>
      </c>
      <c r="E17" s="125">
        <v>0.83333333333333348</v>
      </c>
      <c r="F17" s="125">
        <v>0.8846153846153848</v>
      </c>
      <c r="G17" s="125">
        <v>0.78749999999999998</v>
      </c>
      <c r="H17" s="125">
        <v>0.62916666666666654</v>
      </c>
      <c r="I17" s="125">
        <v>0.52916666666666667</v>
      </c>
      <c r="J17" s="125">
        <v>0.52916666666666667</v>
      </c>
      <c r="K17" s="125">
        <v>0.55384615384615377</v>
      </c>
      <c r="L17" s="125">
        <v>0.63692307692307693</v>
      </c>
      <c r="M17" s="125">
        <v>0.5675</v>
      </c>
      <c r="N17" s="125">
        <v>0.53</v>
      </c>
      <c r="O17" s="125">
        <v>0.59285714285714286</v>
      </c>
      <c r="P17" s="125">
        <f t="shared" si="0"/>
        <v>0.67224435286935291</v>
      </c>
    </row>
    <row r="18" spans="1:16" x14ac:dyDescent="0.2">
      <c r="A18" s="124" t="s">
        <v>11</v>
      </c>
      <c r="B18" s="124">
        <v>2009</v>
      </c>
      <c r="C18" s="124" t="s">
        <v>6</v>
      </c>
      <c r="D18" s="125">
        <v>0.7857142857142857</v>
      </c>
      <c r="E18" s="125">
        <v>0.61666666666666647</v>
      </c>
      <c r="F18" s="125">
        <v>0.67692307692307685</v>
      </c>
      <c r="G18" s="125">
        <v>0.58333333333333337</v>
      </c>
      <c r="H18" s="125">
        <v>0.39999999999999991</v>
      </c>
      <c r="I18" s="125">
        <v>0.29999999999999993</v>
      </c>
      <c r="J18" s="125">
        <v>0.3166666666666666</v>
      </c>
      <c r="K18" s="125">
        <v>0.33076923076923076</v>
      </c>
      <c r="L18" s="125">
        <v>0.4</v>
      </c>
      <c r="M18" s="125">
        <v>0.35833333333333323</v>
      </c>
      <c r="N18" s="125">
        <v>0.3</v>
      </c>
      <c r="O18" s="125">
        <v>0.3571428571428571</v>
      </c>
      <c r="P18" s="125">
        <f t="shared" si="0"/>
        <v>0.45212912087912077</v>
      </c>
    </row>
    <row r="19" spans="1:16" x14ac:dyDescent="0.2">
      <c r="A19" s="124" t="s">
        <v>11</v>
      </c>
      <c r="B19" s="124">
        <v>2009</v>
      </c>
      <c r="C19" s="124" t="s">
        <v>7</v>
      </c>
      <c r="D19" s="125">
        <v>0.58571428571428563</v>
      </c>
      <c r="E19" s="125">
        <v>0.41666666666666674</v>
      </c>
      <c r="F19" s="125">
        <v>0.47692307692307695</v>
      </c>
      <c r="G19" s="125">
        <v>0.3833333333333333</v>
      </c>
      <c r="H19" s="125">
        <v>0.21249999999999994</v>
      </c>
      <c r="I19" s="125">
        <v>0.14999999999999997</v>
      </c>
      <c r="J19" s="125">
        <v>0.1583333333333333</v>
      </c>
      <c r="K19" s="125">
        <v>0.16538461538461538</v>
      </c>
      <c r="L19" s="125">
        <v>0.2</v>
      </c>
      <c r="M19" s="125">
        <v>0.19166666666666662</v>
      </c>
      <c r="N19" s="125">
        <v>0.15</v>
      </c>
      <c r="O19" s="125">
        <v>0.17857142857142855</v>
      </c>
      <c r="P19" s="125">
        <f t="shared" si="0"/>
        <v>0.27242445054945047</v>
      </c>
    </row>
    <row r="20" spans="1:16" x14ac:dyDescent="0.2">
      <c r="A20" s="124" t="s">
        <v>12</v>
      </c>
      <c r="B20" s="124">
        <v>2009</v>
      </c>
      <c r="C20" s="124" t="s">
        <v>4</v>
      </c>
      <c r="D20" s="125">
        <v>0.99285714285714288</v>
      </c>
      <c r="E20" s="125">
        <v>0.83333333333333348</v>
      </c>
      <c r="F20" s="125">
        <v>0.8846153846153848</v>
      </c>
      <c r="G20" s="125">
        <v>0.78749999999999998</v>
      </c>
      <c r="H20" s="125">
        <v>0.62916666666666654</v>
      </c>
      <c r="I20" s="125">
        <v>0.52500000000000002</v>
      </c>
      <c r="J20" s="125">
        <v>0.52916666666666667</v>
      </c>
      <c r="K20" s="125">
        <v>0.55384615384615377</v>
      </c>
      <c r="L20" s="125">
        <v>0.63692307692307693</v>
      </c>
      <c r="M20" s="125">
        <v>0.57999999999999996</v>
      </c>
      <c r="N20" s="125">
        <v>0.55000000000000004</v>
      </c>
      <c r="O20" s="125">
        <v>0.62285714285714289</v>
      </c>
      <c r="P20" s="125">
        <f t="shared" si="0"/>
        <v>0.67710546398046401</v>
      </c>
    </row>
    <row r="21" spans="1:16" x14ac:dyDescent="0.2">
      <c r="A21" s="124" t="s">
        <v>12</v>
      </c>
      <c r="B21" s="124">
        <v>2009</v>
      </c>
      <c r="C21" s="124" t="s">
        <v>6</v>
      </c>
      <c r="D21" s="125">
        <v>0.7857142857142857</v>
      </c>
      <c r="E21" s="125">
        <v>0.61666666666666647</v>
      </c>
      <c r="F21" s="125">
        <v>0.67692307692307685</v>
      </c>
      <c r="G21" s="125">
        <v>0.58333333333333337</v>
      </c>
      <c r="H21" s="125">
        <v>0.39999999999999991</v>
      </c>
      <c r="I21" s="125">
        <v>0.29999999999999993</v>
      </c>
      <c r="J21" s="125">
        <v>0.3166666666666666</v>
      </c>
      <c r="K21" s="125">
        <v>0.33076923076923076</v>
      </c>
      <c r="L21" s="125">
        <v>0.4</v>
      </c>
      <c r="M21" s="125">
        <v>0.35833333333333323</v>
      </c>
      <c r="N21" s="125">
        <v>0.3</v>
      </c>
      <c r="O21" s="125">
        <v>0.4</v>
      </c>
      <c r="P21" s="125">
        <f t="shared" si="0"/>
        <v>0.45570054945054944</v>
      </c>
    </row>
    <row r="22" spans="1:16" x14ac:dyDescent="0.2">
      <c r="A22" s="124" t="s">
        <v>12</v>
      </c>
      <c r="B22" s="124">
        <v>2009</v>
      </c>
      <c r="C22" s="124" t="s">
        <v>7</v>
      </c>
      <c r="D22" s="125">
        <v>0.58571428571428563</v>
      </c>
      <c r="E22" s="125">
        <v>0.41666666666666674</v>
      </c>
      <c r="F22" s="125">
        <v>0.47692307692307695</v>
      </c>
      <c r="G22" s="125">
        <v>0.3833333333333333</v>
      </c>
      <c r="H22" s="125">
        <v>0.21249999999999994</v>
      </c>
      <c r="I22" s="125">
        <v>0.14999999999999997</v>
      </c>
      <c r="J22" s="125">
        <v>0.1583333333333333</v>
      </c>
      <c r="K22" s="125">
        <v>0.16538461538461538</v>
      </c>
      <c r="L22" s="125">
        <v>0.2</v>
      </c>
      <c r="M22" s="125">
        <v>0.19166666666666662</v>
      </c>
      <c r="N22" s="125">
        <v>0.15</v>
      </c>
      <c r="O22" s="125">
        <v>0.20714285714285713</v>
      </c>
      <c r="P22" s="125">
        <f t="shared" si="0"/>
        <v>0.2748054029304029</v>
      </c>
    </row>
    <row r="23" spans="1:16" x14ac:dyDescent="0.2">
      <c r="A23" s="124" t="s">
        <v>14</v>
      </c>
      <c r="B23" s="124">
        <v>2009</v>
      </c>
      <c r="C23" s="124" t="s">
        <v>4</v>
      </c>
      <c r="D23" s="125">
        <v>1.0214285714285716</v>
      </c>
      <c r="E23" s="125">
        <v>0.9458333333333333</v>
      </c>
      <c r="F23" s="125">
        <v>0.9307692307692309</v>
      </c>
      <c r="G23" s="125">
        <v>0.78333333333333321</v>
      </c>
      <c r="H23" s="125">
        <v>0.60416666666666663</v>
      </c>
      <c r="I23" s="125">
        <v>0.48750000000000004</v>
      </c>
      <c r="J23" s="125">
        <v>0.54166666666666663</v>
      </c>
      <c r="K23" s="125">
        <v>0.53846153846153844</v>
      </c>
      <c r="L23" s="125">
        <v>0.57692307692307687</v>
      </c>
      <c r="M23" s="125">
        <v>0.41499999999999998</v>
      </c>
      <c r="N23" s="125">
        <v>0.4</v>
      </c>
      <c r="O23" s="125">
        <v>0.4916666666666667</v>
      </c>
      <c r="P23" s="125">
        <f t="shared" si="0"/>
        <v>0.64472909035409032</v>
      </c>
    </row>
    <row r="24" spans="1:16" x14ac:dyDescent="0.2">
      <c r="A24" s="124" t="s">
        <v>14</v>
      </c>
      <c r="B24" s="124">
        <v>2009</v>
      </c>
      <c r="C24" s="124" t="s">
        <v>6</v>
      </c>
      <c r="D24" s="125">
        <v>0.81428571428571428</v>
      </c>
      <c r="E24" s="125">
        <v>0.7416666666666667</v>
      </c>
      <c r="F24" s="125">
        <v>0.71538461538461529</v>
      </c>
      <c r="G24" s="125">
        <v>0.57500000000000007</v>
      </c>
      <c r="H24" s="125">
        <v>0.38333333333333325</v>
      </c>
      <c r="I24" s="125">
        <v>0.27500000000000002</v>
      </c>
      <c r="J24" s="125">
        <v>0.3166666666666666</v>
      </c>
      <c r="K24" s="125">
        <v>0.32307692307692309</v>
      </c>
      <c r="L24" s="125">
        <v>0.36923076923076914</v>
      </c>
      <c r="M24" s="125">
        <v>0.20833333333333337</v>
      </c>
      <c r="N24" s="125">
        <v>0.2</v>
      </c>
      <c r="O24" s="125">
        <v>0.28333333333333338</v>
      </c>
      <c r="P24" s="125">
        <f t="shared" si="0"/>
        <v>0.43377594627594623</v>
      </c>
    </row>
    <row r="25" spans="1:16" x14ac:dyDescent="0.2">
      <c r="A25" s="124" t="s">
        <v>14</v>
      </c>
      <c r="B25" s="124">
        <v>2009</v>
      </c>
      <c r="C25" s="124" t="s">
        <v>7</v>
      </c>
      <c r="D25" s="125">
        <v>0.61428571428571421</v>
      </c>
      <c r="E25" s="125">
        <v>0.54166666666666663</v>
      </c>
      <c r="F25" s="125">
        <v>0.51538461538461544</v>
      </c>
      <c r="G25" s="125">
        <v>0.375</v>
      </c>
      <c r="H25" s="125">
        <v>0.20416666666666661</v>
      </c>
      <c r="I25" s="125">
        <v>0.13750000000000001</v>
      </c>
      <c r="J25" s="125">
        <v>0.1583333333333333</v>
      </c>
      <c r="K25" s="125">
        <v>0.16153846153846155</v>
      </c>
      <c r="L25" s="125">
        <v>0.18461538461538457</v>
      </c>
      <c r="M25" s="125">
        <v>0.10416666666666669</v>
      </c>
      <c r="N25" s="125">
        <v>0.1</v>
      </c>
      <c r="O25" s="125">
        <v>0.14166666666666669</v>
      </c>
      <c r="P25" s="125">
        <f t="shared" si="0"/>
        <v>0.26986034798534791</v>
      </c>
    </row>
    <row r="26" spans="1:16" x14ac:dyDescent="0.2">
      <c r="A26" s="124" t="s">
        <v>16</v>
      </c>
      <c r="B26" s="124">
        <v>2009</v>
      </c>
      <c r="C26" s="124" t="s">
        <v>4</v>
      </c>
      <c r="D26" s="125">
        <v>0.98571428571428577</v>
      </c>
      <c r="E26" s="125">
        <v>0.89166666666666694</v>
      </c>
      <c r="F26" s="125">
        <v>0.87000000000000011</v>
      </c>
      <c r="G26" s="125">
        <v>0.90714285714285725</v>
      </c>
      <c r="H26" s="125">
        <v>0.96250000000000002</v>
      </c>
      <c r="I26" s="125">
        <v>0.86666666666666703</v>
      </c>
      <c r="J26" s="125">
        <v>0.84999999999999987</v>
      </c>
      <c r="K26" s="125">
        <v>1.0166666666666666</v>
      </c>
      <c r="L26" s="125">
        <v>1.1461538461538461</v>
      </c>
      <c r="M26" s="125">
        <v>0.98333333333333339</v>
      </c>
      <c r="N26" s="125">
        <v>0.53</v>
      </c>
      <c r="O26" s="125">
        <v>0.58571428571428574</v>
      </c>
      <c r="P26" s="125">
        <f t="shared" si="0"/>
        <v>0.88296321733821737</v>
      </c>
    </row>
    <row r="27" spans="1:16" x14ac:dyDescent="0.2">
      <c r="A27" s="124" t="s">
        <v>16</v>
      </c>
      <c r="B27" s="124">
        <v>2009</v>
      </c>
      <c r="C27" s="124" t="s">
        <v>6</v>
      </c>
      <c r="D27" s="125">
        <v>0.7857142857142857</v>
      </c>
      <c r="E27" s="125">
        <v>0.69166666666666676</v>
      </c>
      <c r="F27" s="125">
        <v>0.64</v>
      </c>
      <c r="G27" s="125">
        <v>0.70000000000000007</v>
      </c>
      <c r="H27" s="125">
        <v>0.7583333333333333</v>
      </c>
      <c r="I27" s="125">
        <v>0.65833333333333333</v>
      </c>
      <c r="J27" s="125">
        <v>0.6</v>
      </c>
      <c r="K27" s="125">
        <v>0.8</v>
      </c>
      <c r="L27" s="125">
        <v>0.93846153846153868</v>
      </c>
      <c r="M27" s="125">
        <v>0.78333333333333333</v>
      </c>
      <c r="N27" s="125">
        <v>0.3</v>
      </c>
      <c r="O27" s="125">
        <v>0.36428571428571427</v>
      </c>
      <c r="P27" s="125">
        <f t="shared" si="0"/>
        <v>0.66834401709401714</v>
      </c>
    </row>
    <row r="28" spans="1:16" x14ac:dyDescent="0.2">
      <c r="A28" s="124" t="s">
        <v>16</v>
      </c>
      <c r="B28" s="124">
        <v>2009</v>
      </c>
      <c r="C28" s="124" t="s">
        <v>7</v>
      </c>
      <c r="D28" s="125">
        <v>0.58571428571428563</v>
      </c>
      <c r="E28" s="125">
        <v>0.4916666666666667</v>
      </c>
      <c r="F28" s="125">
        <v>0.44000000000000006</v>
      </c>
      <c r="G28" s="125">
        <v>0.5</v>
      </c>
      <c r="H28" s="125">
        <v>0.55833333333333324</v>
      </c>
      <c r="I28" s="125">
        <v>0.45833333333333343</v>
      </c>
      <c r="J28" s="125">
        <v>0.39999999999999997</v>
      </c>
      <c r="K28" s="125">
        <v>0.6</v>
      </c>
      <c r="L28" s="125">
        <v>0.73846153846153828</v>
      </c>
      <c r="M28" s="125">
        <v>0.58333333333333326</v>
      </c>
      <c r="N28" s="125">
        <v>0.15</v>
      </c>
      <c r="O28" s="125">
        <v>0.18571428571428569</v>
      </c>
      <c r="P28" s="125">
        <f t="shared" si="0"/>
        <v>0.47429639804639806</v>
      </c>
    </row>
    <row r="29" spans="1:16" x14ac:dyDescent="0.2">
      <c r="A29" s="124" t="s">
        <v>13</v>
      </c>
      <c r="B29" s="124">
        <v>2009</v>
      </c>
      <c r="C29" s="124" t="s">
        <v>4</v>
      </c>
      <c r="D29" s="126" t="s">
        <v>36</v>
      </c>
      <c r="E29" s="125">
        <v>0.63749999999999996</v>
      </c>
      <c r="F29" s="125">
        <v>0.89500000000000013</v>
      </c>
      <c r="G29" s="125">
        <v>0.99583333333333324</v>
      </c>
      <c r="H29" s="126" t="s">
        <v>36</v>
      </c>
      <c r="I29" s="125">
        <v>0.83181818181818168</v>
      </c>
      <c r="J29" s="125">
        <v>0.84999999999999987</v>
      </c>
      <c r="K29" s="126" t="s">
        <v>36</v>
      </c>
      <c r="L29" s="126"/>
      <c r="M29" s="126" t="s">
        <v>36</v>
      </c>
      <c r="N29" s="125">
        <v>0.85</v>
      </c>
      <c r="O29" s="125">
        <v>0.81428571428571428</v>
      </c>
      <c r="P29" s="125">
        <f t="shared" si="0"/>
        <v>0.83920531849103264</v>
      </c>
    </row>
    <row r="30" spans="1:16" x14ac:dyDescent="0.2">
      <c r="A30" s="124" t="s">
        <v>13</v>
      </c>
      <c r="B30" s="124">
        <v>2009</v>
      </c>
      <c r="C30" s="124" t="s">
        <v>6</v>
      </c>
      <c r="D30" s="126" t="s">
        <v>36</v>
      </c>
      <c r="E30" s="125">
        <v>0.44999999999999996</v>
      </c>
      <c r="F30" s="125">
        <v>0.69000000000000006</v>
      </c>
      <c r="G30" s="125">
        <v>0.79166666666666663</v>
      </c>
      <c r="H30" s="126" t="s">
        <v>36</v>
      </c>
      <c r="I30" s="125">
        <v>0.61818181818181805</v>
      </c>
      <c r="J30" s="125">
        <v>0.6</v>
      </c>
      <c r="K30" s="126" t="s">
        <v>36</v>
      </c>
      <c r="L30" s="126"/>
      <c r="M30" s="126" t="s">
        <v>36</v>
      </c>
      <c r="N30" s="125">
        <v>0.65</v>
      </c>
      <c r="O30" s="125">
        <v>0.61428571428571421</v>
      </c>
      <c r="P30" s="125">
        <f t="shared" si="0"/>
        <v>0.63059059987631405</v>
      </c>
    </row>
    <row r="31" spans="1:16" x14ac:dyDescent="0.2">
      <c r="A31" s="124" t="s">
        <v>13</v>
      </c>
      <c r="B31" s="124">
        <v>2009</v>
      </c>
      <c r="C31" s="124" t="s">
        <v>7</v>
      </c>
      <c r="D31" s="126" t="s">
        <v>36</v>
      </c>
      <c r="E31" s="125">
        <v>0.30000000000000004</v>
      </c>
      <c r="F31" s="125">
        <v>0.49000000000000005</v>
      </c>
      <c r="G31" s="125">
        <v>0.59166666666666645</v>
      </c>
      <c r="H31" s="126" t="s">
        <v>36</v>
      </c>
      <c r="I31" s="125">
        <v>0.41818181818181815</v>
      </c>
      <c r="J31" s="125">
        <v>0.39999999999999997</v>
      </c>
      <c r="K31" s="126" t="s">
        <v>36</v>
      </c>
      <c r="L31" s="126"/>
      <c r="M31" s="126" t="s">
        <v>36</v>
      </c>
      <c r="N31" s="125">
        <v>0.45</v>
      </c>
      <c r="O31" s="125">
        <v>0.41428571428571426</v>
      </c>
      <c r="P31" s="125">
        <f t="shared" si="0"/>
        <v>0.43773345701917127</v>
      </c>
    </row>
    <row r="32" spans="1:16" x14ac:dyDescent="0.2">
      <c r="A32" s="124" t="s">
        <v>18</v>
      </c>
      <c r="B32" s="124">
        <v>2009</v>
      </c>
      <c r="C32" s="124" t="s">
        <v>4</v>
      </c>
      <c r="D32" s="126" t="s">
        <v>36</v>
      </c>
      <c r="E32" s="126" t="s">
        <v>36</v>
      </c>
      <c r="F32" s="126" t="s">
        <v>36</v>
      </c>
      <c r="G32" s="126" t="s">
        <v>36</v>
      </c>
      <c r="H32" s="126" t="s">
        <v>36</v>
      </c>
      <c r="I32" s="125">
        <v>0.40000000000000008</v>
      </c>
      <c r="J32" s="126" t="s">
        <v>36</v>
      </c>
      <c r="K32" s="126" t="s">
        <v>36</v>
      </c>
      <c r="L32" s="126"/>
      <c r="M32" s="125">
        <v>0.36363636363636359</v>
      </c>
      <c r="N32" s="126"/>
      <c r="O32" s="126"/>
      <c r="P32" s="125">
        <f t="shared" si="0"/>
        <v>0.38181818181818183</v>
      </c>
    </row>
    <row r="33" spans="1:16" x14ac:dyDescent="0.2">
      <c r="A33" s="124" t="s">
        <v>18</v>
      </c>
      <c r="B33" s="124">
        <v>2009</v>
      </c>
      <c r="C33" s="124" t="s">
        <v>6</v>
      </c>
      <c r="D33" s="126" t="s">
        <v>36</v>
      </c>
      <c r="E33" s="126" t="s">
        <v>36</v>
      </c>
      <c r="F33" s="126" t="s">
        <v>36</v>
      </c>
      <c r="G33" s="126" t="s">
        <v>36</v>
      </c>
      <c r="H33" s="126" t="s">
        <v>36</v>
      </c>
      <c r="I33" s="125">
        <v>0.20000000000000004</v>
      </c>
      <c r="J33" s="126" t="s">
        <v>36</v>
      </c>
      <c r="K33" s="126" t="s">
        <v>36</v>
      </c>
      <c r="L33" s="126"/>
      <c r="M33" s="125">
        <v>0.2</v>
      </c>
      <c r="N33" s="126"/>
      <c r="O33" s="126"/>
      <c r="P33" s="125">
        <f t="shared" si="0"/>
        <v>0.2</v>
      </c>
    </row>
    <row r="34" spans="1:16" x14ac:dyDescent="0.2">
      <c r="A34" s="124" t="s">
        <v>18</v>
      </c>
      <c r="B34" s="124">
        <v>2009</v>
      </c>
      <c r="C34" s="124" t="s">
        <v>7</v>
      </c>
      <c r="D34" s="126" t="s">
        <v>36</v>
      </c>
      <c r="E34" s="126" t="s">
        <v>36</v>
      </c>
      <c r="F34" s="126" t="s">
        <v>36</v>
      </c>
      <c r="G34" s="126" t="s">
        <v>36</v>
      </c>
      <c r="H34" s="126" t="s">
        <v>36</v>
      </c>
      <c r="I34" s="125">
        <v>0.10000000000000002</v>
      </c>
      <c r="J34" s="126" t="s">
        <v>36</v>
      </c>
      <c r="K34" s="126" t="s">
        <v>36</v>
      </c>
      <c r="L34" s="126"/>
      <c r="M34" s="125">
        <v>0.1</v>
      </c>
      <c r="N34" s="126"/>
      <c r="O34" s="126"/>
      <c r="P34" s="125">
        <f t="shared" si="0"/>
        <v>0.1</v>
      </c>
    </row>
    <row r="35" spans="1:16" x14ac:dyDescent="0.2">
      <c r="A35" s="124" t="s">
        <v>5</v>
      </c>
      <c r="B35" s="124">
        <v>2010</v>
      </c>
      <c r="C35" s="124" t="s">
        <v>4</v>
      </c>
      <c r="D35" s="125">
        <v>0.63750000000000007</v>
      </c>
      <c r="E35" s="125">
        <v>0.64166666666666672</v>
      </c>
      <c r="F35" s="125">
        <v>0.50928571428571423</v>
      </c>
      <c r="G35" s="125">
        <v>0.52500000000000002</v>
      </c>
      <c r="H35" s="125">
        <v>0.53076923076923066</v>
      </c>
      <c r="I35" s="125">
        <v>0.66538461538461546</v>
      </c>
      <c r="J35" s="125">
        <v>0.81818181818181823</v>
      </c>
      <c r="K35" s="125">
        <v>1.0033333333333332</v>
      </c>
      <c r="L35" s="125">
        <v>0.9916666666666667</v>
      </c>
      <c r="M35" s="125">
        <v>0.62416666666666687</v>
      </c>
      <c r="N35" s="125">
        <v>0.48916666666666675</v>
      </c>
      <c r="O35" s="125">
        <v>0.53333333333333321</v>
      </c>
      <c r="P35" s="125">
        <f>+IF(SUM(D35:O35)=0,"",AVERAGE(D35:O35))</f>
        <v>0.66412122599622592</v>
      </c>
    </row>
    <row r="36" spans="1:16" x14ac:dyDescent="0.2">
      <c r="A36" s="124" t="s">
        <v>5</v>
      </c>
      <c r="B36" s="124">
        <v>2010</v>
      </c>
      <c r="C36" s="124" t="s">
        <v>6</v>
      </c>
      <c r="D36" s="125">
        <v>0.43333333333333335</v>
      </c>
      <c r="E36" s="125">
        <v>0.41666666666666669</v>
      </c>
      <c r="F36" s="125">
        <v>0.29285714285714282</v>
      </c>
      <c r="G36" s="125">
        <v>0.27916666666666667</v>
      </c>
      <c r="H36" s="125">
        <v>0.28076923076923077</v>
      </c>
      <c r="I36" s="125">
        <v>0.40833333333333344</v>
      </c>
      <c r="J36" s="125">
        <v>0.54999999999999993</v>
      </c>
      <c r="K36" s="125">
        <v>0.70833333333333337</v>
      </c>
      <c r="L36" s="125">
        <v>0.60833333333333328</v>
      </c>
      <c r="M36" s="125">
        <v>0.32416666666666671</v>
      </c>
      <c r="N36" s="125">
        <v>0.24083333333333337</v>
      </c>
      <c r="O36" s="125">
        <v>0.30833333333333329</v>
      </c>
      <c r="P36" s="125">
        <f t="shared" ref="P36:P67" si="1">+IF(SUM(D36:O36)=0,"",AVERAGE(D36:O36))</f>
        <v>0.40426053113553118</v>
      </c>
    </row>
    <row r="37" spans="1:16" x14ac:dyDescent="0.2">
      <c r="A37" s="124" t="s">
        <v>5</v>
      </c>
      <c r="B37" s="124">
        <v>2010</v>
      </c>
      <c r="C37" s="124" t="s">
        <v>7</v>
      </c>
      <c r="D37" s="125">
        <v>0.23749999999999996</v>
      </c>
      <c r="E37" s="125">
        <v>0.21666666666666665</v>
      </c>
      <c r="F37" s="125">
        <v>0.13928571428571429</v>
      </c>
      <c r="G37" s="125">
        <v>0.12916666666666668</v>
      </c>
      <c r="H37" s="125">
        <v>0.13076923076923078</v>
      </c>
      <c r="I37" s="125">
        <v>0.23749999999999996</v>
      </c>
      <c r="J37" s="125">
        <v>0.30000000000000004</v>
      </c>
      <c r="K37" s="125">
        <v>0.42499999999999999</v>
      </c>
      <c r="L37" s="125">
        <v>0.37083333333333335</v>
      </c>
      <c r="M37" s="125">
        <v>0.1558333333333333</v>
      </c>
      <c r="N37" s="125">
        <v>0.1125</v>
      </c>
      <c r="O37" s="125">
        <v>0.14583333333333331</v>
      </c>
      <c r="P37" s="125">
        <f t="shared" si="1"/>
        <v>0.21674068986568984</v>
      </c>
    </row>
    <row r="38" spans="1:16" x14ac:dyDescent="0.2">
      <c r="A38" s="124" t="s">
        <v>8</v>
      </c>
      <c r="B38" s="124">
        <v>2010</v>
      </c>
      <c r="C38" s="124" t="s">
        <v>4</v>
      </c>
      <c r="D38" s="125">
        <v>1.0583333333333333</v>
      </c>
      <c r="E38" s="125">
        <v>1.0458333333333332</v>
      </c>
      <c r="F38" s="125">
        <v>0.97357142857142875</v>
      </c>
      <c r="G38" s="125">
        <v>1.0250000000000001</v>
      </c>
      <c r="H38" s="125">
        <v>0.84615384615384626</v>
      </c>
      <c r="I38" s="125">
        <v>0.94166666666666676</v>
      </c>
      <c r="J38" s="125">
        <v>1.0818181818181818</v>
      </c>
      <c r="K38" s="125">
        <v>1.1091666666666666</v>
      </c>
      <c r="L38" s="125">
        <v>1.2091666666666667</v>
      </c>
      <c r="M38" s="125">
        <v>1.291666666666667</v>
      </c>
      <c r="N38" s="125">
        <v>1.3475000000000001</v>
      </c>
      <c r="O38" s="125">
        <v>1.5491666666666666</v>
      </c>
      <c r="P38" s="125">
        <f t="shared" si="1"/>
        <v>1.1232536213786213</v>
      </c>
    </row>
    <row r="39" spans="1:16" x14ac:dyDescent="0.2">
      <c r="A39" s="124" t="s">
        <v>8</v>
      </c>
      <c r="B39" s="124">
        <v>2010</v>
      </c>
      <c r="C39" s="124" t="s">
        <v>6</v>
      </c>
      <c r="D39" s="125">
        <v>0.85000000000000009</v>
      </c>
      <c r="E39" s="125">
        <v>0.83333333333333348</v>
      </c>
      <c r="F39" s="125">
        <v>0.72857142857142854</v>
      </c>
      <c r="G39" s="125">
        <v>0.72500000000000009</v>
      </c>
      <c r="H39" s="125">
        <v>0.54230769230769238</v>
      </c>
      <c r="I39" s="125">
        <v>0.64583333333333315</v>
      </c>
      <c r="J39" s="125">
        <v>0.78181818181818175</v>
      </c>
      <c r="K39" s="125">
        <v>0.8125</v>
      </c>
      <c r="L39" s="125">
        <v>0.92499999999999993</v>
      </c>
      <c r="M39" s="125">
        <v>0.9916666666666667</v>
      </c>
      <c r="N39" s="125">
        <v>1.0475000000000001</v>
      </c>
      <c r="O39" s="125">
        <v>1.2458333333333333</v>
      </c>
      <c r="P39" s="125">
        <f t="shared" si="1"/>
        <v>0.84411366411366406</v>
      </c>
    </row>
    <row r="40" spans="1:16" x14ac:dyDescent="0.2">
      <c r="A40" s="124" t="s">
        <v>8</v>
      </c>
      <c r="B40" s="124">
        <v>2010</v>
      </c>
      <c r="C40" s="124" t="s">
        <v>7</v>
      </c>
      <c r="D40" s="125">
        <v>0.65</v>
      </c>
      <c r="E40" s="125">
        <v>0.63333333333333341</v>
      </c>
      <c r="F40" s="125">
        <v>0.49285714285714277</v>
      </c>
      <c r="G40" s="125">
        <v>0.44166666666666665</v>
      </c>
      <c r="H40" s="125">
        <v>0.28846153846153844</v>
      </c>
      <c r="I40" s="125">
        <v>0.34583333333333327</v>
      </c>
      <c r="J40" s="125">
        <v>0.49090909090909096</v>
      </c>
      <c r="K40" s="125">
        <v>0.53749999999999998</v>
      </c>
      <c r="L40" s="125">
        <v>0.64166666666666672</v>
      </c>
      <c r="M40" s="125">
        <v>0.69166666666666676</v>
      </c>
      <c r="N40" s="125">
        <v>0.74749999999999994</v>
      </c>
      <c r="O40" s="125">
        <v>0.93333333333333324</v>
      </c>
      <c r="P40" s="125">
        <f t="shared" si="1"/>
        <v>0.57456064768564763</v>
      </c>
    </row>
    <row r="41" spans="1:16" x14ac:dyDescent="0.2">
      <c r="A41" s="124" t="s">
        <v>9</v>
      </c>
      <c r="B41" s="124">
        <v>2010</v>
      </c>
      <c r="C41" s="124" t="s">
        <v>4</v>
      </c>
      <c r="D41" s="125">
        <v>1.05</v>
      </c>
      <c r="E41" s="125">
        <v>0.96666666666666679</v>
      </c>
      <c r="F41" s="125">
        <v>1.0821428571428571</v>
      </c>
      <c r="G41" s="125">
        <v>1.1125</v>
      </c>
      <c r="H41" s="125">
        <v>0.95769230769230773</v>
      </c>
      <c r="I41" s="125">
        <v>0.97083333333333333</v>
      </c>
      <c r="J41" s="125">
        <v>1</v>
      </c>
      <c r="K41" s="125">
        <v>1.0833333333333333</v>
      </c>
      <c r="L41" s="125">
        <v>1.1708333333333332</v>
      </c>
      <c r="M41" s="125">
        <v>1.24</v>
      </c>
      <c r="N41" s="125">
        <v>1.2274999999999998</v>
      </c>
      <c r="O41" s="125">
        <v>1.2708333333333333</v>
      </c>
      <c r="P41" s="125">
        <f t="shared" si="1"/>
        <v>1.0943612637362636</v>
      </c>
    </row>
    <row r="42" spans="1:16" x14ac:dyDescent="0.2">
      <c r="A42" s="124" t="s">
        <v>9</v>
      </c>
      <c r="B42" s="124">
        <v>2010</v>
      </c>
      <c r="C42" s="124" t="s">
        <v>6</v>
      </c>
      <c r="D42" s="125">
        <v>0.8500000000000002</v>
      </c>
      <c r="E42" s="125">
        <v>0.76666666666666661</v>
      </c>
      <c r="F42" s="125">
        <v>0.85</v>
      </c>
      <c r="G42" s="125">
        <v>0.79999999999999993</v>
      </c>
      <c r="H42" s="125">
        <v>0.65769230769230758</v>
      </c>
      <c r="I42" s="125">
        <v>0.67083333333333339</v>
      </c>
      <c r="J42" s="125">
        <v>0.70000000000000007</v>
      </c>
      <c r="K42" s="125">
        <v>0.78333333333333333</v>
      </c>
      <c r="L42" s="125">
        <v>0.90416666666666679</v>
      </c>
      <c r="M42" s="125">
        <v>0.93999999999999961</v>
      </c>
      <c r="N42" s="125">
        <v>0.97749999999999992</v>
      </c>
      <c r="O42" s="125">
        <v>0.95416666666666661</v>
      </c>
      <c r="P42" s="125">
        <f t="shared" si="1"/>
        <v>0.82119658119658112</v>
      </c>
    </row>
    <row r="43" spans="1:16" x14ac:dyDescent="0.2">
      <c r="A43" s="124" t="s">
        <v>9</v>
      </c>
      <c r="B43" s="124">
        <v>2010</v>
      </c>
      <c r="C43" s="124" t="s">
        <v>7</v>
      </c>
      <c r="D43" s="125">
        <v>0.64999999999999991</v>
      </c>
      <c r="E43" s="125">
        <v>0.56666666666666665</v>
      </c>
      <c r="F43" s="125">
        <v>0.54285714285714282</v>
      </c>
      <c r="G43" s="125">
        <v>0.50416666666666676</v>
      </c>
      <c r="H43" s="125">
        <v>0.35769230769230764</v>
      </c>
      <c r="I43" s="125">
        <v>0.37083333333333335</v>
      </c>
      <c r="J43" s="125">
        <v>0.39999999999999997</v>
      </c>
      <c r="K43" s="125">
        <v>0.48749999999999988</v>
      </c>
      <c r="L43" s="125">
        <v>0.65249999999999997</v>
      </c>
      <c r="M43" s="125">
        <v>0.6399999999999999</v>
      </c>
      <c r="N43" s="125">
        <v>0.67750000000000021</v>
      </c>
      <c r="O43" s="125">
        <v>0.65</v>
      </c>
      <c r="P43" s="125">
        <f t="shared" si="1"/>
        <v>0.54164300976800983</v>
      </c>
    </row>
    <row r="44" spans="1:16" x14ac:dyDescent="0.2">
      <c r="A44" s="124" t="s">
        <v>10</v>
      </c>
      <c r="B44" s="124">
        <v>2010</v>
      </c>
      <c r="C44" s="124" t="s">
        <v>4</v>
      </c>
      <c r="D44" s="125">
        <v>0.92500000000000016</v>
      </c>
      <c r="E44" s="125">
        <v>0.86666666666666659</v>
      </c>
      <c r="F44" s="125">
        <v>0.81428571428571439</v>
      </c>
      <c r="G44" s="125">
        <v>0.78749999999999998</v>
      </c>
      <c r="H44" s="125">
        <v>0.68076923076923079</v>
      </c>
      <c r="I44" s="125">
        <v>0.63750000000000007</v>
      </c>
      <c r="J44" s="125">
        <v>0.79545454545454541</v>
      </c>
      <c r="K44" s="125">
        <v>0.97916666666666663</v>
      </c>
      <c r="L44" s="125">
        <v>1.4208333333333334</v>
      </c>
      <c r="M44" s="125">
        <v>1.5399999999999998</v>
      </c>
      <c r="N44" s="125">
        <v>1.4675000000000005</v>
      </c>
      <c r="O44" s="125">
        <v>1.2291666666666667</v>
      </c>
      <c r="P44" s="125">
        <f t="shared" si="1"/>
        <v>1.0119869019869021</v>
      </c>
    </row>
    <row r="45" spans="1:16" x14ac:dyDescent="0.2">
      <c r="A45" s="124" t="s">
        <v>10</v>
      </c>
      <c r="B45" s="124">
        <v>2010</v>
      </c>
      <c r="C45" s="124" t="s">
        <v>6</v>
      </c>
      <c r="D45" s="125">
        <v>0.71666666666666645</v>
      </c>
      <c r="E45" s="125">
        <v>0.6333333333333333</v>
      </c>
      <c r="F45" s="125">
        <v>0.59999999999999987</v>
      </c>
      <c r="G45" s="125">
        <v>0.56666666666666665</v>
      </c>
      <c r="H45" s="125">
        <v>0.42692307692307685</v>
      </c>
      <c r="I45" s="125">
        <v>0.40416666666666673</v>
      </c>
      <c r="J45" s="125">
        <v>0.49545454545454548</v>
      </c>
      <c r="K45" s="125">
        <v>0.6791666666666667</v>
      </c>
      <c r="L45" s="125">
        <v>1.1208333333333333</v>
      </c>
      <c r="M45" s="125">
        <v>1.24</v>
      </c>
      <c r="N45" s="125">
        <v>1.2175000000000002</v>
      </c>
      <c r="O45" s="125">
        <v>0.92916666666666659</v>
      </c>
      <c r="P45" s="125">
        <f t="shared" si="1"/>
        <v>0.75248980186480185</v>
      </c>
    </row>
    <row r="46" spans="1:16" x14ac:dyDescent="0.2">
      <c r="A46" s="124" t="s">
        <v>10</v>
      </c>
      <c r="B46" s="124">
        <v>2010</v>
      </c>
      <c r="C46" s="124" t="s">
        <v>7</v>
      </c>
      <c r="D46" s="125">
        <v>0.51666666666666672</v>
      </c>
      <c r="E46" s="125">
        <v>0.43333333333333329</v>
      </c>
      <c r="F46" s="125">
        <v>0.4</v>
      </c>
      <c r="G46" s="125">
        <v>0.36249999999999988</v>
      </c>
      <c r="H46" s="125">
        <v>0.23461538461538467</v>
      </c>
      <c r="I46" s="125">
        <v>0.23749999999999996</v>
      </c>
      <c r="J46" s="125">
        <v>0.2818181818181818</v>
      </c>
      <c r="K46" s="125">
        <v>0.37916666666666665</v>
      </c>
      <c r="L46" s="125">
        <v>0.83750000000000002</v>
      </c>
      <c r="M46" s="125">
        <v>0.93999999999999961</v>
      </c>
      <c r="N46" s="125">
        <v>0.91749999999999987</v>
      </c>
      <c r="O46" s="125">
        <v>0.62916666666666676</v>
      </c>
      <c r="P46" s="125">
        <f t="shared" si="1"/>
        <v>0.51414724164724157</v>
      </c>
    </row>
    <row r="47" spans="1:16" x14ac:dyDescent="0.2">
      <c r="A47" s="124" t="s">
        <v>11</v>
      </c>
      <c r="B47" s="124">
        <v>2010</v>
      </c>
      <c r="C47" s="124" t="s">
        <v>4</v>
      </c>
      <c r="D47" s="125">
        <v>0.61249999999999993</v>
      </c>
      <c r="E47" s="125">
        <v>0.57916666666666661</v>
      </c>
      <c r="F47" s="125">
        <v>0.40714285714285714</v>
      </c>
      <c r="G47" s="125">
        <v>0.40833333333333338</v>
      </c>
      <c r="H47" s="125">
        <v>0.44923076923076927</v>
      </c>
      <c r="I47" s="125">
        <v>0.5166666666666665</v>
      </c>
      <c r="J47" s="125">
        <v>0.69363636363636383</v>
      </c>
      <c r="K47" s="125">
        <v>0.84916666666666663</v>
      </c>
      <c r="L47" s="125">
        <v>1.0541666666666667</v>
      </c>
      <c r="M47" s="125">
        <v>0.85749999999999982</v>
      </c>
      <c r="N47" s="125">
        <v>0.84333333333333327</v>
      </c>
      <c r="O47" s="125">
        <v>0.72916666666666652</v>
      </c>
      <c r="P47" s="125">
        <f t="shared" si="1"/>
        <v>0.66666749916749912</v>
      </c>
    </row>
    <row r="48" spans="1:16" x14ac:dyDescent="0.2">
      <c r="A48" s="124" t="s">
        <v>11</v>
      </c>
      <c r="B48" s="124">
        <v>2010</v>
      </c>
      <c r="C48" s="124" t="s">
        <v>6</v>
      </c>
      <c r="D48" s="125">
        <v>0.3833333333333333</v>
      </c>
      <c r="E48" s="125">
        <v>0.35833333333333323</v>
      </c>
      <c r="F48" s="125">
        <v>0.22142857142857139</v>
      </c>
      <c r="G48" s="125">
        <v>0.25416666666666671</v>
      </c>
      <c r="H48" s="125">
        <v>0.23076923076923081</v>
      </c>
      <c r="I48" s="125">
        <v>0.28333333333333333</v>
      </c>
      <c r="J48" s="125">
        <v>0.43181818181818182</v>
      </c>
      <c r="K48" s="125">
        <v>0.54999999999999993</v>
      </c>
      <c r="L48" s="125">
        <v>0.77249999999999996</v>
      </c>
      <c r="M48" s="125">
        <v>0.55749999999999988</v>
      </c>
      <c r="N48" s="125">
        <v>0.54333333333333345</v>
      </c>
      <c r="O48" s="125">
        <v>0.42916666666666664</v>
      </c>
      <c r="P48" s="125">
        <f t="shared" si="1"/>
        <v>0.41797355422355414</v>
      </c>
    </row>
    <row r="49" spans="1:16" x14ac:dyDescent="0.2">
      <c r="A49" s="124" t="s">
        <v>11</v>
      </c>
      <c r="B49" s="124">
        <v>2010</v>
      </c>
      <c r="C49" s="124" t="s">
        <v>7</v>
      </c>
      <c r="D49" s="125">
        <v>0.19999999999999998</v>
      </c>
      <c r="E49" s="125">
        <v>0.17916666666666661</v>
      </c>
      <c r="F49" s="125">
        <v>0.1</v>
      </c>
      <c r="G49" s="125">
        <v>0.12272727272727275</v>
      </c>
      <c r="H49" s="125">
        <v>0.10384615384615385</v>
      </c>
      <c r="I49" s="125">
        <v>0.13333333333333333</v>
      </c>
      <c r="J49" s="125">
        <v>0.23636363636363633</v>
      </c>
      <c r="K49" s="125">
        <v>0.27499999999999997</v>
      </c>
      <c r="L49" s="125">
        <v>0.48916666666666669</v>
      </c>
      <c r="M49" s="125">
        <v>0.33999999999999991</v>
      </c>
      <c r="N49" s="125">
        <v>0.2433333333333334</v>
      </c>
      <c r="O49" s="125">
        <v>0.22083333333333335</v>
      </c>
      <c r="P49" s="125">
        <f t="shared" si="1"/>
        <v>0.22031419968919966</v>
      </c>
    </row>
    <row r="50" spans="1:16" x14ac:dyDescent="0.2">
      <c r="A50" s="124" t="s">
        <v>12</v>
      </c>
      <c r="B50" s="124">
        <v>2010</v>
      </c>
      <c r="C50" s="124" t="s">
        <v>4</v>
      </c>
      <c r="D50" s="125">
        <v>0.62083333333333324</v>
      </c>
      <c r="E50" s="125">
        <v>0.57916666666666661</v>
      </c>
      <c r="F50" s="125">
        <v>0.4</v>
      </c>
      <c r="G50" s="125">
        <v>0.40833333333333338</v>
      </c>
      <c r="H50" s="125">
        <v>0.44000000000000011</v>
      </c>
      <c r="I50" s="125">
        <v>0.5166666666666665</v>
      </c>
      <c r="J50" s="125">
        <v>0.69818181818181835</v>
      </c>
      <c r="K50" s="125">
        <v>0.82916666666666672</v>
      </c>
      <c r="L50" s="125">
        <v>0.92583333333333329</v>
      </c>
      <c r="M50" s="125">
        <v>0.85749999999999982</v>
      </c>
      <c r="N50" s="125">
        <v>0.84333333333333327</v>
      </c>
      <c r="O50" s="125">
        <v>0.75833333333333319</v>
      </c>
      <c r="P50" s="125">
        <f t="shared" si="1"/>
        <v>0.65644570707070704</v>
      </c>
    </row>
    <row r="51" spans="1:16" x14ac:dyDescent="0.2">
      <c r="A51" s="124" t="s">
        <v>12</v>
      </c>
      <c r="B51" s="124">
        <v>2010</v>
      </c>
      <c r="C51" s="124" t="s">
        <v>6</v>
      </c>
      <c r="D51" s="125">
        <v>0.39166666666666661</v>
      </c>
      <c r="E51" s="125">
        <v>0.35833333333333323</v>
      </c>
      <c r="F51" s="125">
        <v>0.22142857142857139</v>
      </c>
      <c r="G51" s="125">
        <v>0.25416666666666671</v>
      </c>
      <c r="H51" s="125">
        <v>0.22692307692307698</v>
      </c>
      <c r="I51" s="125">
        <v>0.28750000000000003</v>
      </c>
      <c r="J51" s="125">
        <v>0.43636363636363634</v>
      </c>
      <c r="K51" s="125">
        <v>0.52916666666666656</v>
      </c>
      <c r="L51" s="125">
        <v>0.63416666666666666</v>
      </c>
      <c r="M51" s="125">
        <v>0.55749999999999988</v>
      </c>
      <c r="N51" s="125">
        <v>0.54333333333333345</v>
      </c>
      <c r="O51" s="125">
        <v>0.44166666666666665</v>
      </c>
      <c r="P51" s="125">
        <f t="shared" si="1"/>
        <v>0.40685127372627372</v>
      </c>
    </row>
    <row r="52" spans="1:16" x14ac:dyDescent="0.2">
      <c r="A52" s="124" t="s">
        <v>12</v>
      </c>
      <c r="B52" s="124">
        <v>2010</v>
      </c>
      <c r="C52" s="124" t="s">
        <v>7</v>
      </c>
      <c r="D52" s="125">
        <v>0.21249999999999994</v>
      </c>
      <c r="E52" s="125">
        <v>0.17916666666666661</v>
      </c>
      <c r="F52" s="125">
        <v>0.1</v>
      </c>
      <c r="G52" s="125">
        <v>0.12272727272727275</v>
      </c>
      <c r="H52" s="125">
        <v>0.10384615384615385</v>
      </c>
      <c r="I52" s="125">
        <v>0.13749999999999998</v>
      </c>
      <c r="J52" s="125">
        <v>0.24999999999999997</v>
      </c>
      <c r="K52" s="125">
        <v>0.2541666666666666</v>
      </c>
      <c r="L52" s="125">
        <v>0.35083333333333327</v>
      </c>
      <c r="M52" s="125">
        <v>0.33999999999999991</v>
      </c>
      <c r="N52" s="125">
        <v>0.2433333333333334</v>
      </c>
      <c r="O52" s="125">
        <v>0.21666666666666667</v>
      </c>
      <c r="P52" s="125">
        <f t="shared" si="1"/>
        <v>0.2092283411033411</v>
      </c>
    </row>
    <row r="53" spans="1:16" x14ac:dyDescent="0.2">
      <c r="A53" s="124" t="s">
        <v>14</v>
      </c>
      <c r="B53" s="124">
        <v>2010</v>
      </c>
      <c r="C53" s="124" t="s">
        <v>4</v>
      </c>
      <c r="D53" s="125">
        <v>0.59</v>
      </c>
      <c r="E53" s="125">
        <v>0.61083333333333323</v>
      </c>
      <c r="F53" s="125">
        <v>0.39428571428571424</v>
      </c>
      <c r="G53" s="125">
        <v>0.41249999999999992</v>
      </c>
      <c r="H53" s="125">
        <v>0.46923076923076934</v>
      </c>
      <c r="I53" s="125">
        <v>0.60416666666666674</v>
      </c>
      <c r="J53" s="125">
        <v>0.82272727272727264</v>
      </c>
      <c r="K53" s="125">
        <v>0.98083333333333333</v>
      </c>
      <c r="L53" s="125">
        <v>0.86416666666666664</v>
      </c>
      <c r="M53" s="125">
        <v>0.45833333333333343</v>
      </c>
      <c r="N53" s="125">
        <v>0.38166666666666665</v>
      </c>
      <c r="O53" s="125">
        <v>0.48500000000000004</v>
      </c>
      <c r="P53" s="125">
        <f t="shared" si="1"/>
        <v>0.58947864635364644</v>
      </c>
    </row>
    <row r="54" spans="1:16" x14ac:dyDescent="0.2">
      <c r="A54" s="124" t="s">
        <v>14</v>
      </c>
      <c r="B54" s="124">
        <v>2010</v>
      </c>
      <c r="C54" s="124" t="s">
        <v>6</v>
      </c>
      <c r="D54" s="125">
        <v>0.3833333333333333</v>
      </c>
      <c r="E54" s="125">
        <v>0.3833333333333333</v>
      </c>
      <c r="F54" s="125">
        <v>0.21428571428571427</v>
      </c>
      <c r="G54" s="125">
        <v>0.25583333333333336</v>
      </c>
      <c r="H54" s="125">
        <v>0.25</v>
      </c>
      <c r="I54" s="125">
        <v>0.35833333333333334</v>
      </c>
      <c r="J54" s="125">
        <v>0.53636363636363626</v>
      </c>
      <c r="K54" s="125">
        <v>0.68333333333333324</v>
      </c>
      <c r="L54" s="125">
        <v>0.61499999999999988</v>
      </c>
      <c r="M54" s="125">
        <v>0.20666666666666667</v>
      </c>
      <c r="N54" s="125">
        <v>0.28166666666666668</v>
      </c>
      <c r="O54" s="125">
        <v>0.25833333333333336</v>
      </c>
      <c r="P54" s="125">
        <f t="shared" si="1"/>
        <v>0.36887355699855701</v>
      </c>
    </row>
    <row r="55" spans="1:16" x14ac:dyDescent="0.2">
      <c r="A55" s="124" t="s">
        <v>14</v>
      </c>
      <c r="B55" s="124">
        <v>2010</v>
      </c>
      <c r="C55" s="124" t="s">
        <v>7</v>
      </c>
      <c r="D55" s="125">
        <v>0.20833333333333329</v>
      </c>
      <c r="E55" s="125">
        <v>0.1958333333333333</v>
      </c>
      <c r="F55" s="125">
        <v>9.9999999999999992E-2</v>
      </c>
      <c r="G55" s="125">
        <v>0.12727272727272732</v>
      </c>
      <c r="H55" s="125">
        <v>0.10384615384615385</v>
      </c>
      <c r="I55" s="125">
        <v>0.20416666666666669</v>
      </c>
      <c r="J55" s="125">
        <v>0.31818181818181823</v>
      </c>
      <c r="K55" s="125">
        <v>0.3874999999999999</v>
      </c>
      <c r="L55" s="125">
        <v>0.33166666666666661</v>
      </c>
      <c r="M55" s="125">
        <v>0.10416666666666667</v>
      </c>
      <c r="N55" s="125">
        <v>0.18166666666666664</v>
      </c>
      <c r="O55" s="125">
        <v>0.12916666666666668</v>
      </c>
      <c r="P55" s="125">
        <f t="shared" si="1"/>
        <v>0.19931672494172495</v>
      </c>
    </row>
    <row r="56" spans="1:16" x14ac:dyDescent="0.2">
      <c r="A56" s="124" t="s">
        <v>16</v>
      </c>
      <c r="B56" s="124">
        <v>2010</v>
      </c>
      <c r="C56" s="124" t="s">
        <v>4</v>
      </c>
      <c r="D56" s="125">
        <v>0.78750000000000009</v>
      </c>
      <c r="E56" s="125">
        <v>0.73749999999999993</v>
      </c>
      <c r="F56" s="125">
        <v>0.74285714285714288</v>
      </c>
      <c r="G56" s="125">
        <v>0.72499999999999998</v>
      </c>
      <c r="H56" s="125">
        <v>0.65384615384615374</v>
      </c>
      <c r="I56" s="125">
        <v>0.70000000000000007</v>
      </c>
      <c r="J56" s="125">
        <v>0.81818181818181823</v>
      </c>
      <c r="K56" s="125">
        <v>0.98777777777777787</v>
      </c>
      <c r="L56" s="125">
        <v>1.0766666666666667</v>
      </c>
      <c r="M56" s="125">
        <v>1.24</v>
      </c>
      <c r="N56" s="125">
        <v>1.2591666666666665</v>
      </c>
      <c r="O56" s="125">
        <v>1.25</v>
      </c>
      <c r="P56" s="125">
        <f t="shared" si="1"/>
        <v>0.91487468549968554</v>
      </c>
    </row>
    <row r="57" spans="1:16" x14ac:dyDescent="0.2">
      <c r="A57" s="124" t="s">
        <v>16</v>
      </c>
      <c r="B57" s="124">
        <v>2010</v>
      </c>
      <c r="C57" s="124" t="s">
        <v>6</v>
      </c>
      <c r="D57" s="125">
        <v>0.58333333333333326</v>
      </c>
      <c r="E57" s="125">
        <v>0.52500000000000002</v>
      </c>
      <c r="F57" s="125">
        <v>0.54285714285714282</v>
      </c>
      <c r="G57" s="125">
        <v>0.52500000000000002</v>
      </c>
      <c r="H57" s="125">
        <v>0.4384615384615384</v>
      </c>
      <c r="I57" s="125">
        <v>0.4916666666666667</v>
      </c>
      <c r="J57" s="125">
        <v>0.51818181818181808</v>
      </c>
      <c r="K57" s="125">
        <v>0.68888888888888888</v>
      </c>
      <c r="L57" s="125">
        <v>0.81</v>
      </c>
      <c r="M57" s="125">
        <v>0.93999999999999961</v>
      </c>
      <c r="N57" s="125">
        <v>1.0091666666666665</v>
      </c>
      <c r="O57" s="125">
        <v>0.94166666666666676</v>
      </c>
      <c r="P57" s="125">
        <f t="shared" si="1"/>
        <v>0.66785189347689344</v>
      </c>
    </row>
    <row r="58" spans="1:16" x14ac:dyDescent="0.2">
      <c r="A58" s="124" t="s">
        <v>16</v>
      </c>
      <c r="B58" s="124">
        <v>2010</v>
      </c>
      <c r="C58" s="124" t="s">
        <v>7</v>
      </c>
      <c r="D58" s="125">
        <v>0.3833333333333333</v>
      </c>
      <c r="E58" s="125">
        <v>0.32499999999999996</v>
      </c>
      <c r="F58" s="125">
        <v>0.3428571428571428</v>
      </c>
      <c r="G58" s="125">
        <v>0.3249999999999999</v>
      </c>
      <c r="H58" s="125">
        <v>0.25384615384615389</v>
      </c>
      <c r="I58" s="125">
        <v>0.29999999999999993</v>
      </c>
      <c r="J58" s="125">
        <v>0.29999999999999993</v>
      </c>
      <c r="K58" s="125">
        <v>0.38888888888888884</v>
      </c>
      <c r="L58" s="125">
        <v>0.51833333333333331</v>
      </c>
      <c r="M58" s="125">
        <v>0.6399999999999999</v>
      </c>
      <c r="N58" s="125">
        <v>0.8091666666666667</v>
      </c>
      <c r="O58" s="125">
        <v>0.64166666666666661</v>
      </c>
      <c r="P58" s="125">
        <f t="shared" si="1"/>
        <v>0.4356743487993488</v>
      </c>
    </row>
    <row r="59" spans="1:16" x14ac:dyDescent="0.2">
      <c r="A59" s="124" t="s">
        <v>13</v>
      </c>
      <c r="B59" s="124">
        <v>2010</v>
      </c>
      <c r="C59" s="124" t="s">
        <v>4</v>
      </c>
      <c r="D59" s="126" t="s">
        <v>36</v>
      </c>
      <c r="E59" s="126" t="s">
        <v>36</v>
      </c>
      <c r="F59" s="126" t="s">
        <v>36</v>
      </c>
      <c r="G59" s="126" t="s">
        <v>36</v>
      </c>
      <c r="H59" s="125">
        <v>0.78999999999999992</v>
      </c>
      <c r="I59" s="125">
        <v>0.77916666666666667</v>
      </c>
      <c r="J59" s="125">
        <v>0.84090909090909094</v>
      </c>
      <c r="K59" s="125">
        <v>0.98166666666666658</v>
      </c>
      <c r="L59" s="125">
        <v>1.0741666666666665</v>
      </c>
      <c r="M59" s="125">
        <v>1.1033333333333333</v>
      </c>
      <c r="N59" s="125">
        <v>1.2274999999999998</v>
      </c>
      <c r="O59" s="125">
        <v>1.19</v>
      </c>
      <c r="P59" s="125">
        <f t="shared" si="1"/>
        <v>0.99834280303030298</v>
      </c>
    </row>
    <row r="60" spans="1:16" x14ac:dyDescent="0.2">
      <c r="A60" s="124" t="s">
        <v>13</v>
      </c>
      <c r="B60" s="124">
        <v>2010</v>
      </c>
      <c r="C60" s="124" t="s">
        <v>6</v>
      </c>
      <c r="D60" s="126" t="s">
        <v>36</v>
      </c>
      <c r="E60" s="126" t="s">
        <v>36</v>
      </c>
      <c r="F60" s="126" t="s">
        <v>36</v>
      </c>
      <c r="G60" s="126" t="s">
        <v>36</v>
      </c>
      <c r="H60" s="125">
        <v>0.49000000000000005</v>
      </c>
      <c r="I60" s="125">
        <v>0.47916666666666669</v>
      </c>
      <c r="J60" s="125">
        <v>0.54090909090909089</v>
      </c>
      <c r="K60" s="125">
        <v>0.68333333333333346</v>
      </c>
      <c r="L60" s="125">
        <v>0.80750000000000011</v>
      </c>
      <c r="M60" s="125">
        <v>0.80333333333333357</v>
      </c>
      <c r="N60" s="125">
        <v>0.97749999999999992</v>
      </c>
      <c r="O60" s="125">
        <v>0.9</v>
      </c>
      <c r="P60" s="125">
        <f t="shared" si="1"/>
        <v>0.71021780303030313</v>
      </c>
    </row>
    <row r="61" spans="1:16" x14ac:dyDescent="0.2">
      <c r="A61" s="124" t="s">
        <v>13</v>
      </c>
      <c r="B61" s="124">
        <v>2010</v>
      </c>
      <c r="C61" s="124" t="s">
        <v>7</v>
      </c>
      <c r="D61" s="126" t="s">
        <v>36</v>
      </c>
      <c r="E61" s="126" t="s">
        <v>36</v>
      </c>
      <c r="F61" s="126" t="s">
        <v>36</v>
      </c>
      <c r="G61" s="126" t="s">
        <v>36</v>
      </c>
      <c r="H61" s="125">
        <v>0.24500000000000002</v>
      </c>
      <c r="I61" s="125">
        <v>0.25</v>
      </c>
      <c r="J61" s="125">
        <v>0.30454545454545451</v>
      </c>
      <c r="K61" s="125">
        <v>0.39999999999999997</v>
      </c>
      <c r="L61" s="125">
        <v>0.53250000000000008</v>
      </c>
      <c r="M61" s="125">
        <v>0.50333333333333319</v>
      </c>
      <c r="N61" s="125">
        <v>0.67750000000000021</v>
      </c>
      <c r="O61" s="125">
        <v>0.6</v>
      </c>
      <c r="P61" s="125">
        <f t="shared" si="1"/>
        <v>0.43910984848484852</v>
      </c>
    </row>
    <row r="62" spans="1:16" x14ac:dyDescent="0.2">
      <c r="A62" s="124" t="s">
        <v>40</v>
      </c>
      <c r="B62" s="124">
        <v>2010</v>
      </c>
      <c r="C62" s="124" t="s">
        <v>4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</row>
    <row r="63" spans="1:16" x14ac:dyDescent="0.2">
      <c r="A63" s="124" t="s">
        <v>40</v>
      </c>
      <c r="B63" s="124">
        <v>2010</v>
      </c>
      <c r="C63" s="124" t="s">
        <v>6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</row>
    <row r="64" spans="1:16" x14ac:dyDescent="0.2">
      <c r="A64" s="124" t="s">
        <v>40</v>
      </c>
      <c r="B64" s="124">
        <v>2010</v>
      </c>
      <c r="C64" s="124" t="s">
        <v>7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</row>
    <row r="65" spans="1:16" x14ac:dyDescent="0.2">
      <c r="A65" s="124" t="s">
        <v>18</v>
      </c>
      <c r="B65" s="124">
        <v>2010</v>
      </c>
      <c r="C65" s="124" t="s">
        <v>4</v>
      </c>
      <c r="D65" s="126" t="s">
        <v>36</v>
      </c>
      <c r="E65" s="126" t="s">
        <v>36</v>
      </c>
      <c r="F65" s="126" t="s">
        <v>36</v>
      </c>
      <c r="G65" s="126" t="s">
        <v>36</v>
      </c>
      <c r="H65" s="126" t="s">
        <v>36</v>
      </c>
      <c r="I65" s="126" t="s">
        <v>36</v>
      </c>
      <c r="J65" s="126" t="s">
        <v>36</v>
      </c>
      <c r="K65" s="126" t="s">
        <v>36</v>
      </c>
      <c r="L65" s="125">
        <v>0.79249999999999998</v>
      </c>
      <c r="M65" s="126" t="s">
        <v>36</v>
      </c>
      <c r="N65" s="125">
        <v>0.32</v>
      </c>
      <c r="O65" s="125">
        <v>0.47083333333333327</v>
      </c>
      <c r="P65" s="125">
        <f t="shared" si="1"/>
        <v>0.52777777777777779</v>
      </c>
    </row>
    <row r="66" spans="1:16" x14ac:dyDescent="0.2">
      <c r="A66" s="124" t="s">
        <v>18</v>
      </c>
      <c r="B66" s="124">
        <v>2010</v>
      </c>
      <c r="C66" s="124" t="s">
        <v>6</v>
      </c>
      <c r="D66" s="126" t="s">
        <v>36</v>
      </c>
      <c r="E66" s="126" t="s">
        <v>36</v>
      </c>
      <c r="F66" s="126" t="s">
        <v>36</v>
      </c>
      <c r="G66" s="126" t="s">
        <v>36</v>
      </c>
      <c r="H66" s="126" t="s">
        <v>36</v>
      </c>
      <c r="I66" s="126" t="s">
        <v>36</v>
      </c>
      <c r="J66" s="126" t="s">
        <v>36</v>
      </c>
      <c r="K66" s="126" t="s">
        <v>36</v>
      </c>
      <c r="L66" s="125">
        <v>0.57750000000000001</v>
      </c>
      <c r="M66" s="126" t="s">
        <v>36</v>
      </c>
      <c r="N66" s="125">
        <v>0.22</v>
      </c>
      <c r="O66" s="125">
        <v>0.2541666666666666</v>
      </c>
      <c r="P66" s="125">
        <f t="shared" si="1"/>
        <v>0.35055555555555551</v>
      </c>
    </row>
    <row r="67" spans="1:16" ht="13.5" thickBot="1" x14ac:dyDescent="0.25">
      <c r="A67" s="124" t="s">
        <v>18</v>
      </c>
      <c r="B67" s="124">
        <v>2010</v>
      </c>
      <c r="C67" s="124" t="s">
        <v>7</v>
      </c>
      <c r="D67" s="126" t="s">
        <v>36</v>
      </c>
      <c r="E67" s="126" t="s">
        <v>36</v>
      </c>
      <c r="F67" s="126" t="s">
        <v>36</v>
      </c>
      <c r="G67" s="126" t="s">
        <v>36</v>
      </c>
      <c r="H67" s="126" t="s">
        <v>36</v>
      </c>
      <c r="I67" s="126" t="s">
        <v>36</v>
      </c>
      <c r="J67" s="126" t="s">
        <v>36</v>
      </c>
      <c r="K67" s="126" t="s">
        <v>36</v>
      </c>
      <c r="L67" s="125">
        <v>0.32750000000000001</v>
      </c>
      <c r="M67" s="126" t="s">
        <v>36</v>
      </c>
      <c r="N67" s="125">
        <v>0.18000000000000002</v>
      </c>
      <c r="O67" s="125">
        <v>0.13499999999999998</v>
      </c>
      <c r="P67" s="125">
        <f t="shared" si="1"/>
        <v>0.2141666666666667</v>
      </c>
    </row>
    <row r="68" spans="1:16" ht="13.5" thickBot="1" x14ac:dyDescent="0.25">
      <c r="A68" s="8" t="s">
        <v>5</v>
      </c>
      <c r="B68" s="20">
        <v>2011</v>
      </c>
      <c r="C68" s="20" t="s">
        <v>4</v>
      </c>
      <c r="D68" s="7">
        <v>0.85769230769230775</v>
      </c>
      <c r="E68" s="12">
        <v>0.89833333333333343</v>
      </c>
      <c r="F68" s="12">
        <v>0.74615384615384628</v>
      </c>
      <c r="G68" s="12">
        <v>0.70000000000000007</v>
      </c>
      <c r="H68" s="12">
        <v>0.7333333333333335</v>
      </c>
      <c r="I68" s="12">
        <v>0.70416666666666672</v>
      </c>
      <c r="J68" s="27">
        <v>0.64583333333333348</v>
      </c>
      <c r="K68" s="54">
        <v>0.65000000000000013</v>
      </c>
      <c r="L68" s="27">
        <v>0.77</v>
      </c>
      <c r="M68" s="7">
        <v>0.81923076923076943</v>
      </c>
      <c r="N68" s="7">
        <v>0.83166666666666667</v>
      </c>
      <c r="O68" s="37">
        <v>0.95999999999999985</v>
      </c>
      <c r="P68" s="27">
        <f>IF(+SUM(D68:O68)=0,"",+AVERAGE(D68:O68))</f>
        <v>0.7763675213675213</v>
      </c>
    </row>
    <row r="69" spans="1:16" ht="13.5" thickBot="1" x14ac:dyDescent="0.25">
      <c r="A69" s="8" t="s">
        <v>5</v>
      </c>
      <c r="B69" s="20">
        <v>2011</v>
      </c>
      <c r="C69" s="21" t="s">
        <v>6</v>
      </c>
      <c r="D69" s="9">
        <v>0.55769230769230771</v>
      </c>
      <c r="E69" s="13">
        <v>0.59583333333333333</v>
      </c>
      <c r="F69" s="13">
        <v>0.44615384615384612</v>
      </c>
      <c r="G69" s="13">
        <v>0.4</v>
      </c>
      <c r="H69" s="13">
        <v>0.43333333333333335</v>
      </c>
      <c r="I69" s="13">
        <v>0.40416666666666673</v>
      </c>
      <c r="J69" s="28">
        <v>0.34583333333333338</v>
      </c>
      <c r="K69" s="55">
        <v>0.35</v>
      </c>
      <c r="L69" s="22">
        <v>0.46666666666666673</v>
      </c>
      <c r="M69" s="22">
        <v>0.51923076923076927</v>
      </c>
      <c r="N69" s="22">
        <v>0.52916666666666667</v>
      </c>
      <c r="O69" s="38">
        <v>0.65000000000000013</v>
      </c>
      <c r="P69" s="28">
        <f t="shared" ref="P69:P100" si="2">IF(+SUM(D69:O69)=0,"",+AVERAGE(D69:O69))</f>
        <v>0.47483974358974373</v>
      </c>
    </row>
    <row r="70" spans="1:16" ht="13.5" thickBot="1" x14ac:dyDescent="0.25">
      <c r="A70" s="8" t="s">
        <v>5</v>
      </c>
      <c r="B70" s="20">
        <v>2011</v>
      </c>
      <c r="C70" s="23" t="s">
        <v>7</v>
      </c>
      <c r="D70" s="9">
        <v>0.25769230769230772</v>
      </c>
      <c r="E70" s="13">
        <v>0.3000000000000001</v>
      </c>
      <c r="F70" s="14">
        <v>0.19615384615384618</v>
      </c>
      <c r="G70" s="14">
        <v>0.19090909090909089</v>
      </c>
      <c r="H70" s="14">
        <v>0.1875</v>
      </c>
      <c r="I70" s="14">
        <v>0.19583333333333333</v>
      </c>
      <c r="J70" s="29">
        <v>0.1583333333333333</v>
      </c>
      <c r="K70" s="56">
        <v>0.14999999999999997</v>
      </c>
      <c r="L70" s="22">
        <v>0.19999999999999998</v>
      </c>
      <c r="M70" s="22">
        <v>0.22692307692307698</v>
      </c>
      <c r="N70" s="22">
        <v>0.23333333333333331</v>
      </c>
      <c r="O70" s="39">
        <v>0.35000000000000003</v>
      </c>
      <c r="P70" s="28">
        <f t="shared" si="2"/>
        <v>0.22055652680652682</v>
      </c>
    </row>
    <row r="71" spans="1:16" ht="13.5" thickBot="1" x14ac:dyDescent="0.25">
      <c r="A71" s="8" t="s">
        <v>8</v>
      </c>
      <c r="B71" s="20">
        <v>2011</v>
      </c>
      <c r="C71" s="6" t="s">
        <v>4</v>
      </c>
      <c r="D71" s="7">
        <v>1.1115384615384616</v>
      </c>
      <c r="E71" s="12">
        <v>0.82500000000000007</v>
      </c>
      <c r="F71" s="12">
        <v>0.79615384615384621</v>
      </c>
      <c r="G71" s="12">
        <v>0.87727272727272732</v>
      </c>
      <c r="H71" s="12">
        <v>1.0250000000000001</v>
      </c>
      <c r="I71" s="12">
        <v>0.92499999999999993</v>
      </c>
      <c r="J71" s="27">
        <v>0.89166666666666661</v>
      </c>
      <c r="K71" s="54">
        <v>1.023076923076923</v>
      </c>
      <c r="L71" s="7">
        <v>1.5491666666666664</v>
      </c>
      <c r="M71" s="7">
        <v>2.5192307692307692</v>
      </c>
      <c r="N71" s="7">
        <v>1.9833333333333334</v>
      </c>
      <c r="O71" s="37">
        <v>1.863636363636364</v>
      </c>
      <c r="P71" s="27">
        <f t="shared" si="2"/>
        <v>1.2825063131313132</v>
      </c>
    </row>
    <row r="72" spans="1:16" ht="13.5" thickBot="1" x14ac:dyDescent="0.25">
      <c r="A72" s="8" t="s">
        <v>8</v>
      </c>
      <c r="B72" s="20">
        <v>2011</v>
      </c>
      <c r="C72" s="8" t="s">
        <v>6</v>
      </c>
      <c r="D72" s="9">
        <v>0.8076923076923076</v>
      </c>
      <c r="E72" s="13">
        <v>0.52500000000000002</v>
      </c>
      <c r="F72" s="13">
        <v>0.49615384615384617</v>
      </c>
      <c r="G72" s="13">
        <v>0.57727272727272727</v>
      </c>
      <c r="H72" s="13">
        <v>0.72499999999999998</v>
      </c>
      <c r="I72" s="13">
        <v>0.62500000000000011</v>
      </c>
      <c r="J72" s="28">
        <v>0.59166666666666656</v>
      </c>
      <c r="K72" s="55">
        <v>0.72307692307692328</v>
      </c>
      <c r="L72" s="22">
        <v>1.2250000000000003</v>
      </c>
      <c r="M72" s="22">
        <v>2.1846153846153844</v>
      </c>
      <c r="N72" s="22">
        <v>1.6666666666666667</v>
      </c>
      <c r="O72" s="38">
        <v>1.5636363636363639</v>
      </c>
      <c r="P72" s="28">
        <f t="shared" si="2"/>
        <v>0.97589840714840725</v>
      </c>
    </row>
    <row r="73" spans="1:16" ht="13.5" thickBot="1" x14ac:dyDescent="0.25">
      <c r="A73" s="8" t="s">
        <v>8</v>
      </c>
      <c r="B73" s="20">
        <v>2011</v>
      </c>
      <c r="C73" s="10" t="s">
        <v>7</v>
      </c>
      <c r="D73" s="9">
        <v>0.50769230769230789</v>
      </c>
      <c r="E73" s="13">
        <v>0.23333333333333336</v>
      </c>
      <c r="F73" s="14">
        <v>0.21153846153846156</v>
      </c>
      <c r="G73" s="14">
        <v>0.27727272727272728</v>
      </c>
      <c r="H73" s="14">
        <v>0.42499999999999999</v>
      </c>
      <c r="I73" s="14">
        <v>0.32500000000000001</v>
      </c>
      <c r="J73" s="29">
        <v>0.28749999999999992</v>
      </c>
      <c r="K73" s="56">
        <v>0.41923076923076918</v>
      </c>
      <c r="L73" s="22">
        <v>0.90833333333333321</v>
      </c>
      <c r="M73" s="22">
        <v>1.823076923076923</v>
      </c>
      <c r="N73" s="22">
        <v>1.3666666666666665</v>
      </c>
      <c r="O73" s="39">
        <v>1.2636363636363634</v>
      </c>
      <c r="P73" s="29">
        <f t="shared" si="2"/>
        <v>0.67069007381507373</v>
      </c>
    </row>
    <row r="74" spans="1:16" ht="13.5" thickBot="1" x14ac:dyDescent="0.25">
      <c r="A74" s="8" t="s">
        <v>9</v>
      </c>
      <c r="B74" s="20">
        <v>2011</v>
      </c>
      <c r="C74" s="6" t="s">
        <v>4</v>
      </c>
      <c r="D74" s="7">
        <v>1.1884615384615382</v>
      </c>
      <c r="E74" s="12">
        <v>1.0249999999999999</v>
      </c>
      <c r="F74" s="12">
        <v>1.0307692307692307</v>
      </c>
      <c r="G74" s="12">
        <v>1.2818181818181822</v>
      </c>
      <c r="H74" s="12">
        <v>1.216666666666667</v>
      </c>
      <c r="I74" s="12">
        <v>1.0333333333333332</v>
      </c>
      <c r="J74" s="27">
        <v>1.0416666666666665</v>
      </c>
      <c r="K74" s="54">
        <v>1.1769230769230767</v>
      </c>
      <c r="L74" s="7">
        <v>1.3666666666666665</v>
      </c>
      <c r="M74" s="7">
        <v>1.5615384615384618</v>
      </c>
      <c r="N74" s="7">
        <v>1.4500000000000002</v>
      </c>
      <c r="O74" s="27">
        <v>1.3181818181818186</v>
      </c>
      <c r="P74" s="28">
        <f t="shared" si="2"/>
        <v>1.2242521367521368</v>
      </c>
    </row>
    <row r="75" spans="1:16" ht="13.5" thickBot="1" x14ac:dyDescent="0.25">
      <c r="A75" s="8" t="s">
        <v>9</v>
      </c>
      <c r="B75" s="20">
        <v>2011</v>
      </c>
      <c r="C75" s="8" t="s">
        <v>6</v>
      </c>
      <c r="D75" s="9">
        <v>0.8846153846153848</v>
      </c>
      <c r="E75" s="13">
        <v>0.72499999999999998</v>
      </c>
      <c r="F75" s="13">
        <v>0.73076923076923073</v>
      </c>
      <c r="G75" s="13">
        <v>0.98181818181818192</v>
      </c>
      <c r="H75" s="13">
        <v>0.89999999999999991</v>
      </c>
      <c r="I75" s="13">
        <v>0.73333333333333339</v>
      </c>
      <c r="J75" s="28">
        <v>0.7416666666666667</v>
      </c>
      <c r="K75" s="55">
        <v>0.86923076923076947</v>
      </c>
      <c r="L75" s="22">
        <v>1.05</v>
      </c>
      <c r="M75" s="22">
        <v>1.2538461538461538</v>
      </c>
      <c r="N75" s="22">
        <v>1.1333333333333333</v>
      </c>
      <c r="O75" s="28">
        <v>0.96363636363636362</v>
      </c>
      <c r="P75" s="28">
        <f t="shared" si="2"/>
        <v>0.91393745143745131</v>
      </c>
    </row>
    <row r="76" spans="1:16" ht="13.5" thickBot="1" x14ac:dyDescent="0.25">
      <c r="A76" s="8" t="s">
        <v>9</v>
      </c>
      <c r="B76" s="20">
        <v>2011</v>
      </c>
      <c r="C76" s="10" t="s">
        <v>7</v>
      </c>
      <c r="D76" s="9">
        <v>0.58461538461538443</v>
      </c>
      <c r="E76" s="13">
        <v>0.42499999999999999</v>
      </c>
      <c r="F76" s="14">
        <v>0.43076923076923074</v>
      </c>
      <c r="G76" s="14">
        <v>0.68181818181818188</v>
      </c>
      <c r="H76" s="14">
        <v>0.60000000000000009</v>
      </c>
      <c r="I76" s="14">
        <v>0.43333333333333329</v>
      </c>
      <c r="J76" s="29">
        <v>0.44166666666666665</v>
      </c>
      <c r="K76" s="56">
        <v>0.5692307692307691</v>
      </c>
      <c r="L76" s="22">
        <v>0.75000000000000011</v>
      </c>
      <c r="M76" s="22">
        <v>0.93846153846153846</v>
      </c>
      <c r="N76" s="22">
        <v>0.82499999999999984</v>
      </c>
      <c r="O76" s="29">
        <v>0.66363636363636369</v>
      </c>
      <c r="P76" s="29">
        <f t="shared" si="2"/>
        <v>0.61196095571095566</v>
      </c>
    </row>
    <row r="77" spans="1:16" ht="13.5" thickBot="1" x14ac:dyDescent="0.25">
      <c r="A77" s="8" t="s">
        <v>10</v>
      </c>
      <c r="B77" s="20">
        <v>2011</v>
      </c>
      <c r="C77" s="6" t="s">
        <v>4</v>
      </c>
      <c r="D77" s="7">
        <v>1.2576923076923072</v>
      </c>
      <c r="E77" s="12">
        <v>1.2</v>
      </c>
      <c r="F77" s="12">
        <v>0.91538461538461557</v>
      </c>
      <c r="G77" s="12">
        <v>0.82272727272727264</v>
      </c>
      <c r="H77" s="12">
        <v>0.875</v>
      </c>
      <c r="I77" s="12">
        <v>0.84583333333333321</v>
      </c>
      <c r="J77" s="27">
        <v>0.84166666666666667</v>
      </c>
      <c r="K77" s="54">
        <v>0.98461538461538467</v>
      </c>
      <c r="L77" s="7">
        <v>1.4041666666666668</v>
      </c>
      <c r="M77" s="7">
        <v>1.5538461538461539</v>
      </c>
      <c r="N77" s="7">
        <v>1.3541666666666663</v>
      </c>
      <c r="O77" s="27">
        <v>1.1272727272727272</v>
      </c>
      <c r="P77" s="27">
        <f t="shared" si="2"/>
        <v>1.0985309829059828</v>
      </c>
    </row>
    <row r="78" spans="1:16" ht="13.5" thickBot="1" x14ac:dyDescent="0.25">
      <c r="A78" s="8" t="s">
        <v>10</v>
      </c>
      <c r="B78" s="20">
        <v>2011</v>
      </c>
      <c r="C78" s="8" t="s">
        <v>6</v>
      </c>
      <c r="D78" s="9">
        <v>0.9423076923076924</v>
      </c>
      <c r="E78" s="13">
        <v>0.85833333333333339</v>
      </c>
      <c r="F78" s="13">
        <v>0.61538461538461531</v>
      </c>
      <c r="G78" s="13">
        <v>0.52272727272727271</v>
      </c>
      <c r="H78" s="13">
        <v>0.57499999999999984</v>
      </c>
      <c r="I78" s="13">
        <v>0.54583333333333328</v>
      </c>
      <c r="J78" s="28">
        <v>0.54166666666666652</v>
      </c>
      <c r="K78" s="55">
        <v>0.68461538461538463</v>
      </c>
      <c r="L78" s="22">
        <v>1.0666666666666667</v>
      </c>
      <c r="M78" s="22">
        <v>1.2307692307692306</v>
      </c>
      <c r="N78" s="22">
        <v>1.0541666666666669</v>
      </c>
      <c r="O78" s="28">
        <v>0.82272727272727297</v>
      </c>
      <c r="P78" s="28">
        <f t="shared" si="2"/>
        <v>0.78834984459984458</v>
      </c>
    </row>
    <row r="79" spans="1:16" ht="13.5" thickBot="1" x14ac:dyDescent="0.25">
      <c r="A79" s="8" t="s">
        <v>10</v>
      </c>
      <c r="B79" s="20">
        <v>2011</v>
      </c>
      <c r="C79" s="10" t="s">
        <v>7</v>
      </c>
      <c r="D79" s="9">
        <v>0.64230769230769214</v>
      </c>
      <c r="E79" s="13">
        <v>0.55833333333333335</v>
      </c>
      <c r="F79" s="14">
        <v>0.31538461538461537</v>
      </c>
      <c r="G79" s="14">
        <v>0.22272727272727275</v>
      </c>
      <c r="H79" s="14">
        <v>0.27499999999999997</v>
      </c>
      <c r="I79" s="14">
        <v>0.24583333333333332</v>
      </c>
      <c r="J79" s="29">
        <v>0.24583333333333332</v>
      </c>
      <c r="K79" s="56">
        <v>0.38461538461538453</v>
      </c>
      <c r="L79" s="22">
        <v>0.75833333333333341</v>
      </c>
      <c r="M79" s="22">
        <v>0.9076923076923078</v>
      </c>
      <c r="N79" s="22">
        <v>0.74583333333333324</v>
      </c>
      <c r="O79" s="29">
        <v>0.52272727272727271</v>
      </c>
      <c r="P79" s="29">
        <f t="shared" si="2"/>
        <v>0.48538510101010096</v>
      </c>
    </row>
    <row r="80" spans="1:16" ht="13.5" thickBot="1" x14ac:dyDescent="0.25">
      <c r="A80" s="8" t="s">
        <v>11</v>
      </c>
      <c r="B80" s="20">
        <v>2011</v>
      </c>
      <c r="C80" s="6" t="s">
        <v>4</v>
      </c>
      <c r="D80" s="7">
        <v>0.79999999999999993</v>
      </c>
      <c r="E80" s="12">
        <v>0.71666666666666667</v>
      </c>
      <c r="F80" s="12">
        <v>0.64999999999999991</v>
      </c>
      <c r="G80" s="12">
        <v>0.68636363636363651</v>
      </c>
      <c r="H80" s="12">
        <v>0.76249999999999984</v>
      </c>
      <c r="I80" s="12">
        <v>0.65666666666666673</v>
      </c>
      <c r="J80" s="27">
        <v>0.62083333333333346</v>
      </c>
      <c r="K80" s="54">
        <v>0.60384615384615392</v>
      </c>
      <c r="L80" s="7">
        <v>0.81333333333333335</v>
      </c>
      <c r="M80" s="7">
        <v>0.85769230769230786</v>
      </c>
      <c r="N80" s="7">
        <v>0.82500000000000007</v>
      </c>
      <c r="O80" s="27">
        <v>0.84363636363636374</v>
      </c>
      <c r="P80" s="27">
        <f t="shared" si="2"/>
        <v>0.73637820512820529</v>
      </c>
    </row>
    <row r="81" spans="1:16" ht="13.5" thickBot="1" x14ac:dyDescent="0.25">
      <c r="A81" s="8" t="s">
        <v>11</v>
      </c>
      <c r="B81" s="20">
        <v>2011</v>
      </c>
      <c r="C81" s="8" t="s">
        <v>6</v>
      </c>
      <c r="D81" s="9">
        <v>0.5</v>
      </c>
      <c r="E81" s="13">
        <v>0.41666666666666669</v>
      </c>
      <c r="F81" s="13">
        <v>0.35</v>
      </c>
      <c r="G81" s="13">
        <v>0.38636363636363635</v>
      </c>
      <c r="H81" s="13">
        <v>0.46249999999999997</v>
      </c>
      <c r="I81" s="13">
        <v>0.35833333333333334</v>
      </c>
      <c r="J81" s="28">
        <v>0.32083333333333336</v>
      </c>
      <c r="K81" s="55">
        <v>0.30384615384615388</v>
      </c>
      <c r="L81" s="22">
        <v>0.5083333333333333</v>
      </c>
      <c r="M81" s="22">
        <v>0.5576923076923076</v>
      </c>
      <c r="N81" s="22">
        <v>0.52500000000000002</v>
      </c>
      <c r="O81" s="28">
        <v>0.54090909090909089</v>
      </c>
      <c r="P81" s="28">
        <f t="shared" si="2"/>
        <v>0.43587315462315468</v>
      </c>
    </row>
    <row r="82" spans="1:16" ht="13.5" thickBot="1" x14ac:dyDescent="0.25">
      <c r="A82" s="8" t="s">
        <v>11</v>
      </c>
      <c r="B82" s="20">
        <v>2011</v>
      </c>
      <c r="C82" s="10" t="s">
        <v>7</v>
      </c>
      <c r="D82" s="9">
        <v>0.2384615384615385</v>
      </c>
      <c r="E82" s="13">
        <v>0.19166666666666665</v>
      </c>
      <c r="F82" s="14">
        <v>0.16153846153846152</v>
      </c>
      <c r="G82" s="14">
        <v>0.18636363636363634</v>
      </c>
      <c r="H82" s="14">
        <v>0.20416666666666669</v>
      </c>
      <c r="I82" s="14">
        <v>0.16249999999999998</v>
      </c>
      <c r="J82" s="29">
        <v>0.15416666666666665</v>
      </c>
      <c r="K82" s="56">
        <v>0.13846153846153844</v>
      </c>
      <c r="L82" s="22">
        <v>0.22916666666666671</v>
      </c>
      <c r="M82" s="22">
        <v>0.26538461538461539</v>
      </c>
      <c r="N82" s="22">
        <v>0.23750000000000007</v>
      </c>
      <c r="O82" s="29">
        <v>0.24090909090909091</v>
      </c>
      <c r="P82" s="29">
        <f t="shared" si="2"/>
        <v>0.20085712898212896</v>
      </c>
    </row>
    <row r="83" spans="1:16" ht="13.5" thickBot="1" x14ac:dyDescent="0.25">
      <c r="A83" s="8" t="s">
        <v>12</v>
      </c>
      <c r="B83" s="20">
        <v>2011</v>
      </c>
      <c r="C83" s="6" t="s">
        <v>4</v>
      </c>
      <c r="D83" s="7">
        <v>0.79999999999999993</v>
      </c>
      <c r="E83" s="12">
        <v>0.6958333333333333</v>
      </c>
      <c r="F83" s="12">
        <v>0.64999999999999991</v>
      </c>
      <c r="G83" s="12">
        <v>0.68181818181818199</v>
      </c>
      <c r="H83" s="12">
        <v>0.76249999999999984</v>
      </c>
      <c r="I83" s="12">
        <v>0.63750000000000018</v>
      </c>
      <c r="J83" s="27">
        <v>0.61666666666666681</v>
      </c>
      <c r="K83" s="54">
        <v>0.60384615384615392</v>
      </c>
      <c r="L83" s="7">
        <v>0.80499999999999983</v>
      </c>
      <c r="M83" s="7">
        <v>0.86153846153846159</v>
      </c>
      <c r="N83" s="7">
        <v>0.8666666666666667</v>
      </c>
      <c r="O83" s="27">
        <v>0.90727272727272734</v>
      </c>
      <c r="P83" s="27">
        <f t="shared" si="2"/>
        <v>0.74072018259518269</v>
      </c>
    </row>
    <row r="84" spans="1:16" ht="13.5" thickBot="1" x14ac:dyDescent="0.25">
      <c r="A84" s="8" t="s">
        <v>12</v>
      </c>
      <c r="B84" s="20">
        <v>2011</v>
      </c>
      <c r="C84" s="8" t="s">
        <v>6</v>
      </c>
      <c r="D84" s="9">
        <v>0.5</v>
      </c>
      <c r="E84" s="13">
        <v>0.39583333333333326</v>
      </c>
      <c r="F84" s="13">
        <v>0.34615384615384609</v>
      </c>
      <c r="G84" s="13">
        <v>0.38181818181818183</v>
      </c>
      <c r="H84" s="13">
        <v>0.46249999999999997</v>
      </c>
      <c r="I84" s="13">
        <v>0.33749999999999997</v>
      </c>
      <c r="J84" s="28">
        <v>0.31666666666666671</v>
      </c>
      <c r="K84" s="55">
        <v>0.30384615384615388</v>
      </c>
      <c r="L84" s="22">
        <v>0.49999999999999994</v>
      </c>
      <c r="M84" s="22">
        <v>0.56153846153846143</v>
      </c>
      <c r="N84" s="22">
        <v>0.56666666666666654</v>
      </c>
      <c r="O84" s="28">
        <v>0.6045454545454545</v>
      </c>
      <c r="P84" s="28">
        <f t="shared" si="2"/>
        <v>0.43975573038073029</v>
      </c>
    </row>
    <row r="85" spans="1:16" ht="13.5" thickBot="1" x14ac:dyDescent="0.25">
      <c r="A85" s="8" t="s">
        <v>12</v>
      </c>
      <c r="B85" s="20">
        <v>2011</v>
      </c>
      <c r="C85" s="10" t="s">
        <v>7</v>
      </c>
      <c r="D85" s="9">
        <v>0.2384615384615385</v>
      </c>
      <c r="E85" s="13">
        <v>0.18333333333333332</v>
      </c>
      <c r="F85" s="14">
        <v>0.16153846153846152</v>
      </c>
      <c r="G85" s="14">
        <v>0.18181818181818177</v>
      </c>
      <c r="H85" s="14">
        <v>0.20416666666666669</v>
      </c>
      <c r="I85" s="14">
        <v>0.1583333333333333</v>
      </c>
      <c r="J85" s="29">
        <v>0.14999999999999997</v>
      </c>
      <c r="K85" s="56">
        <v>0.13846153846153844</v>
      </c>
      <c r="L85" s="22">
        <v>0.22083333333333333</v>
      </c>
      <c r="M85" s="22">
        <v>0.26153846153846155</v>
      </c>
      <c r="N85" s="24">
        <v>0.27083333333333331</v>
      </c>
      <c r="O85" s="29">
        <v>0.30454545454545451</v>
      </c>
      <c r="P85" s="29">
        <f t="shared" si="2"/>
        <v>0.20615530303030305</v>
      </c>
    </row>
    <row r="86" spans="1:16" ht="13.5" thickBot="1" x14ac:dyDescent="0.25">
      <c r="A86" s="8" t="s">
        <v>14</v>
      </c>
      <c r="B86" s="20">
        <v>2011</v>
      </c>
      <c r="C86" s="6" t="s">
        <v>4</v>
      </c>
      <c r="D86" s="7">
        <v>0.81923076923076921</v>
      </c>
      <c r="E86" s="12">
        <v>0.83749999999999991</v>
      </c>
      <c r="F86" s="12">
        <v>0.66538461538461524</v>
      </c>
      <c r="G86" s="12">
        <v>0.66818181818181821</v>
      </c>
      <c r="H86" s="12">
        <v>0.67083333333333328</v>
      </c>
      <c r="I86" s="12">
        <v>0.70416666666666661</v>
      </c>
      <c r="J86" s="27">
        <v>0.65</v>
      </c>
      <c r="K86" s="54">
        <v>0.77999999999999992</v>
      </c>
      <c r="L86" s="27">
        <v>0.79916666666666669</v>
      </c>
      <c r="M86" s="27">
        <v>0.80230769230769239</v>
      </c>
      <c r="N86" s="25">
        <v>0.82500000000000007</v>
      </c>
      <c r="O86" s="27">
        <v>1.01</v>
      </c>
      <c r="P86" s="27">
        <f t="shared" si="2"/>
        <v>0.76931429681429675</v>
      </c>
    </row>
    <row r="87" spans="1:16" ht="13.5" thickBot="1" x14ac:dyDescent="0.25">
      <c r="A87" s="8" t="s">
        <v>14</v>
      </c>
      <c r="B87" s="20">
        <v>2011</v>
      </c>
      <c r="C87" s="8" t="s">
        <v>6</v>
      </c>
      <c r="D87" s="9">
        <v>0.51923076923076927</v>
      </c>
      <c r="E87" s="13">
        <v>0.53749999999999998</v>
      </c>
      <c r="F87" s="13">
        <v>0.36538461538461536</v>
      </c>
      <c r="G87" s="13">
        <v>0.36818181818181817</v>
      </c>
      <c r="H87" s="13">
        <v>0.37083333333333329</v>
      </c>
      <c r="I87" s="13">
        <v>0.40416666666666673</v>
      </c>
      <c r="J87" s="28">
        <v>0.35000000000000003</v>
      </c>
      <c r="K87" s="55">
        <v>0.46923076923076934</v>
      </c>
      <c r="L87" s="28">
        <v>0.50416666666666676</v>
      </c>
      <c r="M87" s="28">
        <v>0.50384615384615383</v>
      </c>
      <c r="N87" s="26">
        <v>0.5249999999999998</v>
      </c>
      <c r="O87" s="28">
        <v>0.70909090909090911</v>
      </c>
      <c r="P87" s="28">
        <f t="shared" si="2"/>
        <v>0.46888597513597507</v>
      </c>
    </row>
    <row r="88" spans="1:16" ht="13.5" thickBot="1" x14ac:dyDescent="0.25">
      <c r="A88" s="8" t="s">
        <v>14</v>
      </c>
      <c r="B88" s="20">
        <v>2011</v>
      </c>
      <c r="C88" s="10" t="s">
        <v>7</v>
      </c>
      <c r="D88" s="11">
        <v>0.23076923076923081</v>
      </c>
      <c r="E88" s="13">
        <v>0.27500000000000008</v>
      </c>
      <c r="F88" s="14">
        <v>0.16923076923076921</v>
      </c>
      <c r="G88" s="14">
        <v>0.1727272727272727</v>
      </c>
      <c r="H88" s="14">
        <v>0.17083333333333331</v>
      </c>
      <c r="I88" s="14">
        <v>0.1875</v>
      </c>
      <c r="J88" s="29">
        <v>0.17083333333333331</v>
      </c>
      <c r="K88" s="56">
        <v>0.2076923076923077</v>
      </c>
      <c r="L88" s="29">
        <v>0.23333333333333339</v>
      </c>
      <c r="M88" s="29">
        <v>0.22692307692307698</v>
      </c>
      <c r="N88" s="26">
        <v>0.24166666666666661</v>
      </c>
      <c r="O88" s="29">
        <v>0.40909090909090912</v>
      </c>
      <c r="P88" s="29">
        <f t="shared" si="2"/>
        <v>0.22463335275835275</v>
      </c>
    </row>
    <row r="89" spans="1:16" ht="13.5" thickBot="1" x14ac:dyDescent="0.25">
      <c r="A89" s="8" t="s">
        <v>16</v>
      </c>
      <c r="B89" s="20">
        <v>2011</v>
      </c>
      <c r="C89" s="6" t="s">
        <v>4</v>
      </c>
      <c r="D89" s="7">
        <v>0.84999999999999987</v>
      </c>
      <c r="E89" s="12">
        <v>0.78749999999999998</v>
      </c>
      <c r="F89" s="12">
        <v>0.81153846153846143</v>
      </c>
      <c r="G89" s="12">
        <v>1.0818181818181818</v>
      </c>
      <c r="H89" s="12">
        <v>1.05</v>
      </c>
      <c r="I89" s="12">
        <v>1.1683333333333332</v>
      </c>
      <c r="J89" s="27">
        <v>1.0916666666666666</v>
      </c>
      <c r="K89" s="54">
        <v>1.0384615384615385</v>
      </c>
      <c r="L89" s="31" t="s">
        <v>36</v>
      </c>
      <c r="M89" s="27">
        <v>2.0122222222222224</v>
      </c>
      <c r="N89" s="27">
        <v>1.565833333333333</v>
      </c>
      <c r="O89" s="27">
        <v>1.5</v>
      </c>
      <c r="P89" s="27">
        <f t="shared" si="2"/>
        <v>1.1779430670339759</v>
      </c>
    </row>
    <row r="90" spans="1:16" ht="13.5" thickBot="1" x14ac:dyDescent="0.25">
      <c r="A90" s="8" t="s">
        <v>16</v>
      </c>
      <c r="B90" s="20">
        <v>2011</v>
      </c>
      <c r="C90" s="8" t="s">
        <v>6</v>
      </c>
      <c r="D90" s="9">
        <v>0.54999999999999993</v>
      </c>
      <c r="E90" s="13">
        <v>0.48750000000000004</v>
      </c>
      <c r="F90" s="13">
        <v>0.51153846153846161</v>
      </c>
      <c r="G90" s="13">
        <v>0.78181818181818175</v>
      </c>
      <c r="H90" s="13">
        <v>0.75</v>
      </c>
      <c r="I90" s="13">
        <v>0.85833333333333339</v>
      </c>
      <c r="J90" s="28">
        <v>0.79166666666666663</v>
      </c>
      <c r="K90" s="55">
        <v>0.73846153846153828</v>
      </c>
      <c r="L90" s="33" t="s">
        <v>36</v>
      </c>
      <c r="M90" s="28">
        <v>1.6999999999999997</v>
      </c>
      <c r="N90" s="28">
        <v>1.2666666666666668</v>
      </c>
      <c r="O90" s="28">
        <v>1.1999999999999997</v>
      </c>
      <c r="P90" s="28">
        <f t="shared" si="2"/>
        <v>0.87599862258953176</v>
      </c>
    </row>
    <row r="91" spans="1:16" ht="13.5" thickBot="1" x14ac:dyDescent="0.25">
      <c r="A91" s="8" t="s">
        <v>16</v>
      </c>
      <c r="B91" s="20">
        <v>2011</v>
      </c>
      <c r="C91" s="10" t="s">
        <v>7</v>
      </c>
      <c r="D91" s="11">
        <v>0.25384615384615389</v>
      </c>
      <c r="E91" s="13">
        <v>0.22083333333333341</v>
      </c>
      <c r="F91" s="14">
        <v>0.24615384615384611</v>
      </c>
      <c r="G91" s="14">
        <v>0.48181818181818181</v>
      </c>
      <c r="H91" s="14">
        <v>0.45000000000000012</v>
      </c>
      <c r="I91" s="14">
        <v>0.55833333333333335</v>
      </c>
      <c r="J91" s="29">
        <v>0.4916666666666667</v>
      </c>
      <c r="K91" s="56">
        <v>0.4384615384615384</v>
      </c>
      <c r="L91" s="35" t="s">
        <v>36</v>
      </c>
      <c r="M91" s="29">
        <v>1.4000000000000001</v>
      </c>
      <c r="N91" s="29">
        <v>0.94999999999999973</v>
      </c>
      <c r="O91" s="29">
        <v>0.90000000000000024</v>
      </c>
      <c r="P91" s="29">
        <f t="shared" si="2"/>
        <v>0.58101027760118673</v>
      </c>
    </row>
    <row r="92" spans="1:16" ht="13.5" thickBot="1" x14ac:dyDescent="0.25">
      <c r="A92" s="8" t="s">
        <v>13</v>
      </c>
      <c r="B92" s="20">
        <v>2011</v>
      </c>
      <c r="C92" s="6" t="s">
        <v>4</v>
      </c>
      <c r="D92" s="31" t="s">
        <v>36</v>
      </c>
      <c r="E92" s="32" t="s">
        <v>36</v>
      </c>
      <c r="F92" s="12">
        <v>0.85</v>
      </c>
      <c r="G92" s="12">
        <v>0.82</v>
      </c>
      <c r="H92" s="12">
        <v>0.87083333333333346</v>
      </c>
      <c r="I92" s="12">
        <v>0.8308333333333332</v>
      </c>
      <c r="J92" s="27">
        <v>0.84166666666666645</v>
      </c>
      <c r="K92" s="54">
        <v>0.8653846153846152</v>
      </c>
      <c r="L92" s="27">
        <v>1.0291666666666668</v>
      </c>
      <c r="M92" s="26">
        <v>1.0571428571428569</v>
      </c>
      <c r="N92" s="31" t="s">
        <v>36</v>
      </c>
      <c r="O92" s="32" t="s">
        <v>36</v>
      </c>
      <c r="P92" s="27">
        <f t="shared" si="2"/>
        <v>0.89562843406593395</v>
      </c>
    </row>
    <row r="93" spans="1:16" ht="13.5" thickBot="1" x14ac:dyDescent="0.25">
      <c r="A93" s="8" t="s">
        <v>13</v>
      </c>
      <c r="B93" s="20">
        <v>2011</v>
      </c>
      <c r="C93" s="8" t="s">
        <v>6</v>
      </c>
      <c r="D93" s="33" t="s">
        <v>36</v>
      </c>
      <c r="E93" s="34" t="s">
        <v>36</v>
      </c>
      <c r="F93" s="13">
        <v>0.54999999999999993</v>
      </c>
      <c r="G93" s="13">
        <v>0.51999999999999991</v>
      </c>
      <c r="H93" s="13">
        <v>0.57083333333333319</v>
      </c>
      <c r="I93" s="13">
        <v>0.52916666666666667</v>
      </c>
      <c r="J93" s="28">
        <v>0.54166666666666663</v>
      </c>
      <c r="K93" s="55">
        <v>0.56538461538461537</v>
      </c>
      <c r="L93" s="28">
        <v>0.72499999999999998</v>
      </c>
      <c r="M93" s="26">
        <v>0.75714285714285701</v>
      </c>
      <c r="N93" s="33" t="s">
        <v>36</v>
      </c>
      <c r="O93" s="34" t="s">
        <v>36</v>
      </c>
      <c r="P93" s="28">
        <f t="shared" si="2"/>
        <v>0.59489926739926735</v>
      </c>
    </row>
    <row r="94" spans="1:16" ht="13.5" thickBot="1" x14ac:dyDescent="0.25">
      <c r="A94" s="8" t="s">
        <v>13</v>
      </c>
      <c r="B94" s="20">
        <v>2011</v>
      </c>
      <c r="C94" s="10" t="s">
        <v>7</v>
      </c>
      <c r="D94" s="35" t="s">
        <v>36</v>
      </c>
      <c r="E94" s="34" t="s">
        <v>36</v>
      </c>
      <c r="F94" s="14">
        <v>0.25</v>
      </c>
      <c r="G94" s="14">
        <v>0.22500000000000001</v>
      </c>
      <c r="H94" s="14">
        <v>0.27083333333333331</v>
      </c>
      <c r="I94" s="14">
        <v>0.22916666666666666</v>
      </c>
      <c r="J94" s="29">
        <v>0.24166666666666667</v>
      </c>
      <c r="K94" s="56">
        <v>0.31538461538461543</v>
      </c>
      <c r="L94" s="29">
        <v>0.42500000000000004</v>
      </c>
      <c r="M94" s="26">
        <v>0.45714285714285718</v>
      </c>
      <c r="N94" s="35" t="s">
        <v>36</v>
      </c>
      <c r="O94" s="34" t="s">
        <v>36</v>
      </c>
      <c r="P94" s="29">
        <f t="shared" si="2"/>
        <v>0.30177426739926738</v>
      </c>
    </row>
    <row r="95" spans="1:16" ht="13.5" thickBot="1" x14ac:dyDescent="0.25">
      <c r="A95" s="8" t="s">
        <v>40</v>
      </c>
      <c r="B95" s="20">
        <v>2011</v>
      </c>
      <c r="C95" s="20" t="s">
        <v>4</v>
      </c>
      <c r="D95" s="7">
        <v>0.99615384615384628</v>
      </c>
      <c r="E95" s="27">
        <v>1.1045454545454545</v>
      </c>
      <c r="F95" s="27">
        <v>0.89615384615384619</v>
      </c>
      <c r="G95" s="27">
        <v>0.84545454545454535</v>
      </c>
      <c r="H95" s="27">
        <v>0.84583333333333321</v>
      </c>
      <c r="I95" s="37">
        <v>0.77916666666666667</v>
      </c>
      <c r="J95" s="27">
        <v>0.84999999999999976</v>
      </c>
      <c r="K95" s="54">
        <v>0.92538461538461547</v>
      </c>
      <c r="L95" s="27">
        <v>1.0625000000000002</v>
      </c>
      <c r="M95" s="27">
        <v>1.3923076923076925</v>
      </c>
      <c r="N95" s="27">
        <v>1.5416666666666667</v>
      </c>
      <c r="O95" s="27">
        <v>1.1681818181818182</v>
      </c>
      <c r="P95" s="27">
        <f t="shared" si="2"/>
        <v>1.033945707070707</v>
      </c>
    </row>
    <row r="96" spans="1:16" ht="13.5" thickBot="1" x14ac:dyDescent="0.25">
      <c r="A96" s="8" t="s">
        <v>40</v>
      </c>
      <c r="B96" s="20">
        <v>2011</v>
      </c>
      <c r="C96" s="21" t="s">
        <v>6</v>
      </c>
      <c r="D96" s="9">
        <v>0.69615384615384612</v>
      </c>
      <c r="E96" s="28">
        <v>0.77727272727272734</v>
      </c>
      <c r="F96" s="28">
        <v>0.59615384615384603</v>
      </c>
      <c r="G96" s="28">
        <v>0.54545454545454541</v>
      </c>
      <c r="H96" s="28">
        <v>0.54583333333333328</v>
      </c>
      <c r="I96" s="38">
        <v>0.47916666666666669</v>
      </c>
      <c r="J96" s="28">
        <v>0.54999999999999993</v>
      </c>
      <c r="K96" s="55">
        <v>0.62307692307692308</v>
      </c>
      <c r="L96" s="28">
        <v>0.73749999999999982</v>
      </c>
      <c r="M96" s="28">
        <v>1.0692307692307694</v>
      </c>
      <c r="N96" s="28">
        <v>1.2166666666666666</v>
      </c>
      <c r="O96" s="28">
        <v>0.86363636363636365</v>
      </c>
      <c r="P96" s="28">
        <f t="shared" si="2"/>
        <v>0.72501214063714059</v>
      </c>
    </row>
    <row r="97" spans="1:16" ht="13.5" thickBot="1" x14ac:dyDescent="0.25">
      <c r="A97" s="8" t="s">
        <v>40</v>
      </c>
      <c r="B97" s="20">
        <v>2011</v>
      </c>
      <c r="C97" s="23" t="s">
        <v>7</v>
      </c>
      <c r="D97" s="11">
        <v>0.39615384615384613</v>
      </c>
      <c r="E97" s="29">
        <v>0.47727272727272735</v>
      </c>
      <c r="F97" s="29">
        <v>0.29615384615384616</v>
      </c>
      <c r="G97" s="29">
        <v>0.24545454545454548</v>
      </c>
      <c r="H97" s="29">
        <v>0.24583333333333338</v>
      </c>
      <c r="I97" s="39">
        <v>0.20416666666666669</v>
      </c>
      <c r="J97" s="29">
        <v>0.25</v>
      </c>
      <c r="K97" s="56">
        <v>0.32307692307692309</v>
      </c>
      <c r="L97" s="29">
        <v>0.43750000000000017</v>
      </c>
      <c r="M97" s="29">
        <v>0.76923076923076938</v>
      </c>
      <c r="N97" s="29">
        <v>0.91666666666666652</v>
      </c>
      <c r="O97" s="29">
        <v>0.5636363636363636</v>
      </c>
      <c r="P97" s="29">
        <f t="shared" si="2"/>
        <v>0.42709547397047404</v>
      </c>
    </row>
    <row r="98" spans="1:16" ht="13.5" thickBot="1" x14ac:dyDescent="0.25">
      <c r="A98" s="8" t="s">
        <v>18</v>
      </c>
      <c r="B98" s="20">
        <v>2011</v>
      </c>
      <c r="C98" s="20" t="s">
        <v>4</v>
      </c>
      <c r="D98" s="42" t="s">
        <v>36</v>
      </c>
      <c r="E98" s="42" t="s">
        <v>36</v>
      </c>
      <c r="F98" s="42" t="s">
        <v>36</v>
      </c>
      <c r="G98" s="42" t="s">
        <v>36</v>
      </c>
      <c r="H98" s="42" t="s">
        <v>36</v>
      </c>
      <c r="I98" s="57" t="s">
        <v>36</v>
      </c>
      <c r="J98" s="42" t="s">
        <v>36</v>
      </c>
      <c r="K98" s="67">
        <v>0.63400000000000001</v>
      </c>
      <c r="L98" s="27">
        <v>0.74666666666666659</v>
      </c>
      <c r="M98" s="27">
        <v>0.75230769230769223</v>
      </c>
      <c r="N98" s="27">
        <v>0.8175</v>
      </c>
      <c r="O98" s="27">
        <v>0.84999999999999987</v>
      </c>
      <c r="P98" s="27">
        <f t="shared" si="2"/>
        <v>0.76009487179487167</v>
      </c>
    </row>
    <row r="99" spans="1:16" ht="13.5" thickBot="1" x14ac:dyDescent="0.25">
      <c r="A99" s="8" t="s">
        <v>18</v>
      </c>
      <c r="B99" s="20">
        <v>2011</v>
      </c>
      <c r="C99" s="21" t="s">
        <v>6</v>
      </c>
      <c r="D99" s="43" t="s">
        <v>36</v>
      </c>
      <c r="E99" s="43" t="s">
        <v>36</v>
      </c>
      <c r="F99" s="43" t="s">
        <v>36</v>
      </c>
      <c r="G99" s="43" t="s">
        <v>36</v>
      </c>
      <c r="H99" s="43" t="s">
        <v>36</v>
      </c>
      <c r="I99" s="59" t="s">
        <v>36</v>
      </c>
      <c r="J99" s="43" t="s">
        <v>36</v>
      </c>
      <c r="K99" s="69">
        <v>0.32999999999999996</v>
      </c>
      <c r="L99" s="28">
        <v>0.44166666666666671</v>
      </c>
      <c r="M99" s="28">
        <v>0.4538461538461539</v>
      </c>
      <c r="N99" s="28">
        <v>0.52500000000000013</v>
      </c>
      <c r="O99" s="28">
        <v>0.55624999999999991</v>
      </c>
      <c r="P99" s="28">
        <f t="shared" si="2"/>
        <v>0.46135256410256409</v>
      </c>
    </row>
    <row r="100" spans="1:16" ht="13.5" thickBot="1" x14ac:dyDescent="0.25">
      <c r="A100" s="8" t="s">
        <v>18</v>
      </c>
      <c r="B100" s="20">
        <v>2011</v>
      </c>
      <c r="C100" s="23" t="s">
        <v>7</v>
      </c>
      <c r="D100" s="44" t="s">
        <v>36</v>
      </c>
      <c r="E100" s="44" t="s">
        <v>36</v>
      </c>
      <c r="F100" s="44" t="s">
        <v>36</v>
      </c>
      <c r="G100" s="44" t="s">
        <v>36</v>
      </c>
      <c r="H100" s="44" t="s">
        <v>36</v>
      </c>
      <c r="I100" s="61" t="s">
        <v>36</v>
      </c>
      <c r="J100" s="44" t="s">
        <v>36</v>
      </c>
      <c r="K100" s="70">
        <v>0.15</v>
      </c>
      <c r="L100" s="29">
        <v>0.19999999999999998</v>
      </c>
      <c r="M100" s="29">
        <v>0.20384615384615387</v>
      </c>
      <c r="N100" s="29">
        <v>0.24583333333333332</v>
      </c>
      <c r="O100" s="29">
        <v>0.26874999999999999</v>
      </c>
      <c r="P100" s="29">
        <f t="shared" si="2"/>
        <v>0.21368589743589744</v>
      </c>
    </row>
    <row r="101" spans="1:16" ht="13.5" thickBot="1" x14ac:dyDescent="0.25">
      <c r="A101" s="8" t="s">
        <v>5</v>
      </c>
      <c r="B101" s="20">
        <v>2012</v>
      </c>
      <c r="C101" s="20" t="s">
        <v>4</v>
      </c>
      <c r="D101" s="7">
        <v>0.85769230769230775</v>
      </c>
      <c r="E101" s="12">
        <v>0.89833333333333343</v>
      </c>
      <c r="F101" s="12">
        <v>0.74615384615384628</v>
      </c>
      <c r="G101" s="12">
        <v>0.70000000000000007</v>
      </c>
      <c r="H101" s="12">
        <v>0.7333333333333335</v>
      </c>
      <c r="I101" s="12">
        <v>0.70416666666666672</v>
      </c>
      <c r="J101" s="27">
        <v>0.64583333333333348</v>
      </c>
      <c r="K101" s="54">
        <v>0.65000000000000013</v>
      </c>
      <c r="L101" s="27">
        <v>0.77</v>
      </c>
      <c r="M101" s="7">
        <v>0.81923076923076943</v>
      </c>
      <c r="N101" s="7">
        <v>0.83166666666666667</v>
      </c>
      <c r="O101" s="37">
        <v>0.95999999999999985</v>
      </c>
      <c r="P101" s="27">
        <f>IF(+SUM(D101:O101)=0,"",+AVERAGE(D101:O101))</f>
        <v>0.7763675213675213</v>
      </c>
    </row>
    <row r="102" spans="1:16" ht="13.5" thickBot="1" x14ac:dyDescent="0.25">
      <c r="A102" s="8" t="s">
        <v>5</v>
      </c>
      <c r="B102" s="20">
        <v>2012</v>
      </c>
      <c r="C102" s="21" t="s">
        <v>6</v>
      </c>
      <c r="D102" s="9">
        <v>0.55769230769230771</v>
      </c>
      <c r="E102" s="13">
        <v>0.59583333333333333</v>
      </c>
      <c r="F102" s="13">
        <v>0.44615384615384612</v>
      </c>
      <c r="G102" s="13">
        <v>0.4</v>
      </c>
      <c r="H102" s="13">
        <v>0.43333333333333335</v>
      </c>
      <c r="I102" s="13">
        <v>0.40416666666666673</v>
      </c>
      <c r="J102" s="28">
        <v>0.34583333333333338</v>
      </c>
      <c r="K102" s="55">
        <v>0.35</v>
      </c>
      <c r="L102" s="22">
        <v>0.46666666666666673</v>
      </c>
      <c r="M102" s="22">
        <v>0.51923076923076927</v>
      </c>
      <c r="N102" s="22">
        <v>0.52916666666666667</v>
      </c>
      <c r="O102" s="38">
        <v>0.65000000000000013</v>
      </c>
      <c r="P102" s="28">
        <f t="shared" ref="P102:P133" si="3">IF(+SUM(D102:O102)=0,"",+AVERAGE(D102:O102))</f>
        <v>0.47483974358974373</v>
      </c>
    </row>
    <row r="103" spans="1:16" ht="13.5" thickBot="1" x14ac:dyDescent="0.25">
      <c r="A103" s="8" t="s">
        <v>5</v>
      </c>
      <c r="B103" s="20">
        <v>2012</v>
      </c>
      <c r="C103" s="23" t="s">
        <v>7</v>
      </c>
      <c r="D103" s="9">
        <v>0.25769230769230772</v>
      </c>
      <c r="E103" s="13">
        <v>0.3000000000000001</v>
      </c>
      <c r="F103" s="14">
        <v>0.19615384615384618</v>
      </c>
      <c r="G103" s="14">
        <v>0.19090909090909089</v>
      </c>
      <c r="H103" s="14">
        <v>0.1875</v>
      </c>
      <c r="I103" s="14">
        <v>0.19583333333333333</v>
      </c>
      <c r="J103" s="29">
        <v>0.1583333333333333</v>
      </c>
      <c r="K103" s="56">
        <v>0.14999999999999997</v>
      </c>
      <c r="L103" s="22">
        <v>0.19999999999999998</v>
      </c>
      <c r="M103" s="22">
        <v>0.22692307692307698</v>
      </c>
      <c r="N103" s="22">
        <v>0.23333333333333331</v>
      </c>
      <c r="O103" s="39">
        <v>0.35000000000000003</v>
      </c>
      <c r="P103" s="28">
        <f t="shared" si="3"/>
        <v>0.22055652680652682</v>
      </c>
    </row>
    <row r="104" spans="1:16" ht="13.5" thickBot="1" x14ac:dyDescent="0.25">
      <c r="A104" s="8" t="s">
        <v>8</v>
      </c>
      <c r="B104" s="20">
        <v>2012</v>
      </c>
      <c r="C104" s="6" t="s">
        <v>4</v>
      </c>
      <c r="D104" s="7">
        <v>1.1115384615384616</v>
      </c>
      <c r="E104" s="12">
        <v>0.82500000000000007</v>
      </c>
      <c r="F104" s="12">
        <v>0.79615384615384621</v>
      </c>
      <c r="G104" s="12">
        <v>0.87727272727272732</v>
      </c>
      <c r="H104" s="12">
        <v>1.0250000000000001</v>
      </c>
      <c r="I104" s="12">
        <v>0.92499999999999993</v>
      </c>
      <c r="J104" s="27">
        <v>0.89166666666666661</v>
      </c>
      <c r="K104" s="54">
        <v>1.023076923076923</v>
      </c>
      <c r="L104" s="7">
        <v>1.5491666666666664</v>
      </c>
      <c r="M104" s="7">
        <v>2.5192307692307692</v>
      </c>
      <c r="N104" s="7">
        <v>1.9833333333333334</v>
      </c>
      <c r="O104" s="37">
        <v>1.863636363636364</v>
      </c>
      <c r="P104" s="27">
        <f t="shared" si="3"/>
        <v>1.2825063131313132</v>
      </c>
    </row>
    <row r="105" spans="1:16" ht="13.5" thickBot="1" x14ac:dyDescent="0.25">
      <c r="A105" s="8" t="s">
        <v>8</v>
      </c>
      <c r="B105" s="20">
        <v>2012</v>
      </c>
      <c r="C105" s="8" t="s">
        <v>6</v>
      </c>
      <c r="D105" s="9">
        <v>0.8076923076923076</v>
      </c>
      <c r="E105" s="13">
        <v>0.52500000000000002</v>
      </c>
      <c r="F105" s="13">
        <v>0.49615384615384617</v>
      </c>
      <c r="G105" s="13">
        <v>0.57727272727272727</v>
      </c>
      <c r="H105" s="13">
        <v>0.72499999999999998</v>
      </c>
      <c r="I105" s="13">
        <v>0.62500000000000011</v>
      </c>
      <c r="J105" s="28">
        <v>0.59166666666666656</v>
      </c>
      <c r="K105" s="55">
        <v>0.72307692307692328</v>
      </c>
      <c r="L105" s="22">
        <v>1.2250000000000003</v>
      </c>
      <c r="M105" s="22">
        <v>2.1846153846153844</v>
      </c>
      <c r="N105" s="22">
        <v>1.6666666666666667</v>
      </c>
      <c r="O105" s="38">
        <v>1.5636363636363639</v>
      </c>
      <c r="P105" s="28">
        <f t="shared" si="3"/>
        <v>0.97589840714840725</v>
      </c>
    </row>
    <row r="106" spans="1:16" ht="13.5" thickBot="1" x14ac:dyDescent="0.25">
      <c r="A106" s="8" t="s">
        <v>8</v>
      </c>
      <c r="B106" s="20">
        <v>2012</v>
      </c>
      <c r="C106" s="10" t="s">
        <v>7</v>
      </c>
      <c r="D106" s="9">
        <v>0.50769230769230789</v>
      </c>
      <c r="E106" s="13">
        <v>0.23333333333333336</v>
      </c>
      <c r="F106" s="14">
        <v>0.21153846153846156</v>
      </c>
      <c r="G106" s="14">
        <v>0.27727272727272728</v>
      </c>
      <c r="H106" s="14">
        <v>0.42499999999999999</v>
      </c>
      <c r="I106" s="14">
        <v>0.32500000000000001</v>
      </c>
      <c r="J106" s="29">
        <v>0.28749999999999992</v>
      </c>
      <c r="K106" s="56">
        <v>0.41923076923076918</v>
      </c>
      <c r="L106" s="22">
        <v>0.90833333333333321</v>
      </c>
      <c r="M106" s="22">
        <v>1.823076923076923</v>
      </c>
      <c r="N106" s="22">
        <v>1.3666666666666665</v>
      </c>
      <c r="O106" s="39">
        <v>1.2636363636363634</v>
      </c>
      <c r="P106" s="29">
        <f t="shared" si="3"/>
        <v>0.67069007381507373</v>
      </c>
    </row>
    <row r="107" spans="1:16" ht="13.5" thickBot="1" x14ac:dyDescent="0.25">
      <c r="A107" s="8" t="s">
        <v>9</v>
      </c>
      <c r="B107" s="20">
        <v>2012</v>
      </c>
      <c r="C107" s="6" t="s">
        <v>4</v>
      </c>
      <c r="D107" s="7">
        <v>1.1884615384615382</v>
      </c>
      <c r="E107" s="12">
        <v>1.0249999999999999</v>
      </c>
      <c r="F107" s="12">
        <v>1.0307692307692307</v>
      </c>
      <c r="G107" s="12">
        <v>1.2818181818181822</v>
      </c>
      <c r="H107" s="12">
        <v>1.216666666666667</v>
      </c>
      <c r="I107" s="12">
        <v>1.0333333333333332</v>
      </c>
      <c r="J107" s="27">
        <v>1.0416666666666665</v>
      </c>
      <c r="K107" s="54">
        <v>1.1769230769230767</v>
      </c>
      <c r="L107" s="7">
        <v>1.3666666666666665</v>
      </c>
      <c r="M107" s="7">
        <v>1.5615384615384618</v>
      </c>
      <c r="N107" s="7">
        <v>1.4500000000000002</v>
      </c>
      <c r="O107" s="27">
        <v>1.3181818181818186</v>
      </c>
      <c r="P107" s="28">
        <f t="shared" si="3"/>
        <v>1.2242521367521368</v>
      </c>
    </row>
    <row r="108" spans="1:16" ht="13.5" thickBot="1" x14ac:dyDescent="0.25">
      <c r="A108" s="8" t="s">
        <v>9</v>
      </c>
      <c r="B108" s="20">
        <v>2012</v>
      </c>
      <c r="C108" s="8" t="s">
        <v>6</v>
      </c>
      <c r="D108" s="9">
        <v>0.8846153846153848</v>
      </c>
      <c r="E108" s="13">
        <v>0.72499999999999998</v>
      </c>
      <c r="F108" s="13">
        <v>0.73076923076923073</v>
      </c>
      <c r="G108" s="13">
        <v>0.98181818181818192</v>
      </c>
      <c r="H108" s="13">
        <v>0.89999999999999991</v>
      </c>
      <c r="I108" s="13">
        <v>0.73333333333333339</v>
      </c>
      <c r="J108" s="28">
        <v>0.7416666666666667</v>
      </c>
      <c r="K108" s="55">
        <v>0.86923076923076947</v>
      </c>
      <c r="L108" s="22">
        <v>1.05</v>
      </c>
      <c r="M108" s="22">
        <v>1.2538461538461538</v>
      </c>
      <c r="N108" s="22">
        <v>1.1333333333333333</v>
      </c>
      <c r="O108" s="28">
        <v>0.96363636363636362</v>
      </c>
      <c r="P108" s="28">
        <f t="shared" si="3"/>
        <v>0.91393745143745131</v>
      </c>
    </row>
    <row r="109" spans="1:16" ht="13.5" thickBot="1" x14ac:dyDescent="0.25">
      <c r="A109" s="8" t="s">
        <v>9</v>
      </c>
      <c r="B109" s="20">
        <v>2012</v>
      </c>
      <c r="C109" s="10" t="s">
        <v>7</v>
      </c>
      <c r="D109" s="9">
        <v>0.58461538461538443</v>
      </c>
      <c r="E109" s="13">
        <v>0.42499999999999999</v>
      </c>
      <c r="F109" s="14">
        <v>0.43076923076923074</v>
      </c>
      <c r="G109" s="14">
        <v>0.68181818181818188</v>
      </c>
      <c r="H109" s="14">
        <v>0.60000000000000009</v>
      </c>
      <c r="I109" s="14">
        <v>0.43333333333333329</v>
      </c>
      <c r="J109" s="29">
        <v>0.44166666666666665</v>
      </c>
      <c r="K109" s="56">
        <v>0.5692307692307691</v>
      </c>
      <c r="L109" s="22">
        <v>0.75000000000000011</v>
      </c>
      <c r="M109" s="22">
        <v>0.93846153846153846</v>
      </c>
      <c r="N109" s="22">
        <v>0.82499999999999984</v>
      </c>
      <c r="O109" s="29">
        <v>0.66363636363636369</v>
      </c>
      <c r="P109" s="29">
        <f t="shared" si="3"/>
        <v>0.61196095571095566</v>
      </c>
    </row>
    <row r="110" spans="1:16" ht="13.5" thickBot="1" x14ac:dyDescent="0.25">
      <c r="A110" s="8" t="s">
        <v>10</v>
      </c>
      <c r="B110" s="20">
        <v>2012</v>
      </c>
      <c r="C110" s="6" t="s">
        <v>4</v>
      </c>
      <c r="D110" s="7">
        <v>1.2576923076923072</v>
      </c>
      <c r="E110" s="12">
        <v>1.2</v>
      </c>
      <c r="F110" s="12">
        <v>0.91538461538461557</v>
      </c>
      <c r="G110" s="12">
        <v>0.82272727272727264</v>
      </c>
      <c r="H110" s="12">
        <v>0.875</v>
      </c>
      <c r="I110" s="12">
        <v>0.84583333333333321</v>
      </c>
      <c r="J110" s="27">
        <v>0.84166666666666667</v>
      </c>
      <c r="K110" s="54">
        <v>0.98461538461538467</v>
      </c>
      <c r="L110" s="7">
        <v>1.4041666666666668</v>
      </c>
      <c r="M110" s="7">
        <v>1.5538461538461539</v>
      </c>
      <c r="N110" s="7">
        <v>1.3541666666666663</v>
      </c>
      <c r="O110" s="27">
        <v>1.1272727272727272</v>
      </c>
      <c r="P110" s="27">
        <f t="shared" si="3"/>
        <v>1.0985309829059828</v>
      </c>
    </row>
    <row r="111" spans="1:16" ht="13.5" thickBot="1" x14ac:dyDescent="0.25">
      <c r="A111" s="8" t="s">
        <v>10</v>
      </c>
      <c r="B111" s="20">
        <v>2012</v>
      </c>
      <c r="C111" s="8" t="s">
        <v>6</v>
      </c>
      <c r="D111" s="9">
        <v>0.9423076923076924</v>
      </c>
      <c r="E111" s="13">
        <v>0.85833333333333339</v>
      </c>
      <c r="F111" s="13">
        <v>0.61538461538461531</v>
      </c>
      <c r="G111" s="13">
        <v>0.52272727272727271</v>
      </c>
      <c r="H111" s="13">
        <v>0.57499999999999984</v>
      </c>
      <c r="I111" s="13">
        <v>0.54583333333333328</v>
      </c>
      <c r="J111" s="28">
        <v>0.54166666666666652</v>
      </c>
      <c r="K111" s="55">
        <v>0.68461538461538463</v>
      </c>
      <c r="L111" s="22">
        <v>1.0666666666666667</v>
      </c>
      <c r="M111" s="22">
        <v>1.2307692307692306</v>
      </c>
      <c r="N111" s="22">
        <v>1.0541666666666669</v>
      </c>
      <c r="O111" s="28">
        <v>0.82272727272727297</v>
      </c>
      <c r="P111" s="28">
        <f t="shared" si="3"/>
        <v>0.78834984459984458</v>
      </c>
    </row>
    <row r="112" spans="1:16" ht="13.5" thickBot="1" x14ac:dyDescent="0.25">
      <c r="A112" s="8" t="s">
        <v>10</v>
      </c>
      <c r="B112" s="20">
        <v>2012</v>
      </c>
      <c r="C112" s="10" t="s">
        <v>7</v>
      </c>
      <c r="D112" s="9">
        <v>0.64230769230769214</v>
      </c>
      <c r="E112" s="13">
        <v>0.55833333333333335</v>
      </c>
      <c r="F112" s="14">
        <v>0.31538461538461537</v>
      </c>
      <c r="G112" s="14">
        <v>0.22272727272727275</v>
      </c>
      <c r="H112" s="14">
        <v>0.27499999999999997</v>
      </c>
      <c r="I112" s="14">
        <v>0.24583333333333332</v>
      </c>
      <c r="J112" s="29">
        <v>0.24583333333333332</v>
      </c>
      <c r="K112" s="56">
        <v>0.38461538461538453</v>
      </c>
      <c r="L112" s="22">
        <v>0.75833333333333341</v>
      </c>
      <c r="M112" s="22">
        <v>0.9076923076923078</v>
      </c>
      <c r="N112" s="22">
        <v>0.74583333333333324</v>
      </c>
      <c r="O112" s="29">
        <v>0.52272727272727271</v>
      </c>
      <c r="P112" s="29">
        <f t="shared" si="3"/>
        <v>0.48538510101010096</v>
      </c>
    </row>
    <row r="113" spans="1:16" ht="13.5" thickBot="1" x14ac:dyDescent="0.25">
      <c r="A113" s="8" t="s">
        <v>11</v>
      </c>
      <c r="B113" s="20">
        <v>2012</v>
      </c>
      <c r="C113" s="6" t="s">
        <v>4</v>
      </c>
      <c r="D113" s="7">
        <v>0.79999999999999993</v>
      </c>
      <c r="E113" s="12">
        <v>0.71666666666666667</v>
      </c>
      <c r="F113" s="12">
        <v>0.64999999999999991</v>
      </c>
      <c r="G113" s="12">
        <v>0.68636363636363651</v>
      </c>
      <c r="H113" s="12">
        <v>0.76249999999999984</v>
      </c>
      <c r="I113" s="12">
        <v>0.65666666666666673</v>
      </c>
      <c r="J113" s="27">
        <v>0.62083333333333346</v>
      </c>
      <c r="K113" s="54">
        <v>0.60384615384615392</v>
      </c>
      <c r="L113" s="7">
        <v>0.81333333333333335</v>
      </c>
      <c r="M113" s="7">
        <v>0.85769230769230786</v>
      </c>
      <c r="N113" s="7">
        <v>0.82500000000000007</v>
      </c>
      <c r="O113" s="27">
        <v>0.84363636363636374</v>
      </c>
      <c r="P113" s="27">
        <f t="shared" si="3"/>
        <v>0.73637820512820529</v>
      </c>
    </row>
    <row r="114" spans="1:16" ht="13.5" thickBot="1" x14ac:dyDescent="0.25">
      <c r="A114" s="8" t="s">
        <v>11</v>
      </c>
      <c r="B114" s="20">
        <v>2012</v>
      </c>
      <c r="C114" s="8" t="s">
        <v>6</v>
      </c>
      <c r="D114" s="9">
        <v>0.5</v>
      </c>
      <c r="E114" s="13">
        <v>0.41666666666666669</v>
      </c>
      <c r="F114" s="13">
        <v>0.35</v>
      </c>
      <c r="G114" s="13">
        <v>0.38636363636363635</v>
      </c>
      <c r="H114" s="13">
        <v>0.46249999999999997</v>
      </c>
      <c r="I114" s="13">
        <v>0.35833333333333334</v>
      </c>
      <c r="J114" s="28">
        <v>0.32083333333333336</v>
      </c>
      <c r="K114" s="55">
        <v>0.30384615384615388</v>
      </c>
      <c r="L114" s="22">
        <v>0.5083333333333333</v>
      </c>
      <c r="M114" s="22">
        <v>0.5576923076923076</v>
      </c>
      <c r="N114" s="22">
        <v>0.52500000000000002</v>
      </c>
      <c r="O114" s="28">
        <v>0.54090909090909089</v>
      </c>
      <c r="P114" s="28">
        <f t="shared" si="3"/>
        <v>0.43587315462315468</v>
      </c>
    </row>
    <row r="115" spans="1:16" ht="13.5" thickBot="1" x14ac:dyDescent="0.25">
      <c r="A115" s="8" t="s">
        <v>11</v>
      </c>
      <c r="B115" s="20">
        <v>2012</v>
      </c>
      <c r="C115" s="10" t="s">
        <v>7</v>
      </c>
      <c r="D115" s="9">
        <v>0.2384615384615385</v>
      </c>
      <c r="E115" s="13">
        <v>0.19166666666666665</v>
      </c>
      <c r="F115" s="14">
        <v>0.16153846153846152</v>
      </c>
      <c r="G115" s="14">
        <v>0.18636363636363634</v>
      </c>
      <c r="H115" s="14">
        <v>0.20416666666666669</v>
      </c>
      <c r="I115" s="14">
        <v>0.16249999999999998</v>
      </c>
      <c r="J115" s="29">
        <v>0.15416666666666665</v>
      </c>
      <c r="K115" s="56">
        <v>0.13846153846153844</v>
      </c>
      <c r="L115" s="22">
        <v>0.22916666666666671</v>
      </c>
      <c r="M115" s="22">
        <v>0.26538461538461539</v>
      </c>
      <c r="N115" s="22">
        <v>0.23750000000000007</v>
      </c>
      <c r="O115" s="29">
        <v>0.24090909090909091</v>
      </c>
      <c r="P115" s="29">
        <f t="shared" si="3"/>
        <v>0.20085712898212896</v>
      </c>
    </row>
    <row r="116" spans="1:16" ht="13.5" thickBot="1" x14ac:dyDescent="0.25">
      <c r="A116" s="8" t="s">
        <v>12</v>
      </c>
      <c r="B116" s="20">
        <v>2012</v>
      </c>
      <c r="C116" s="6" t="s">
        <v>4</v>
      </c>
      <c r="D116" s="7">
        <v>0.79999999999999993</v>
      </c>
      <c r="E116" s="12">
        <v>0.6958333333333333</v>
      </c>
      <c r="F116" s="12">
        <v>0.64999999999999991</v>
      </c>
      <c r="G116" s="12">
        <v>0.68181818181818199</v>
      </c>
      <c r="H116" s="12">
        <v>0.76249999999999984</v>
      </c>
      <c r="I116" s="12">
        <v>0.63750000000000018</v>
      </c>
      <c r="J116" s="27">
        <v>0.61666666666666681</v>
      </c>
      <c r="K116" s="54">
        <v>0.60384615384615392</v>
      </c>
      <c r="L116" s="7">
        <v>0.80499999999999983</v>
      </c>
      <c r="M116" s="7">
        <v>0.86153846153846159</v>
      </c>
      <c r="N116" s="7">
        <v>0.8666666666666667</v>
      </c>
      <c r="O116" s="27">
        <v>0.90727272727272734</v>
      </c>
      <c r="P116" s="27">
        <f t="shared" si="3"/>
        <v>0.74072018259518269</v>
      </c>
    </row>
    <row r="117" spans="1:16" ht="13.5" thickBot="1" x14ac:dyDescent="0.25">
      <c r="A117" s="8" t="s">
        <v>12</v>
      </c>
      <c r="B117" s="20">
        <v>2012</v>
      </c>
      <c r="C117" s="8" t="s">
        <v>6</v>
      </c>
      <c r="D117" s="9">
        <v>0.5</v>
      </c>
      <c r="E117" s="13">
        <v>0.39583333333333326</v>
      </c>
      <c r="F117" s="13">
        <v>0.34615384615384609</v>
      </c>
      <c r="G117" s="13">
        <v>0.38181818181818183</v>
      </c>
      <c r="H117" s="13">
        <v>0.46249999999999997</v>
      </c>
      <c r="I117" s="13">
        <v>0.33749999999999997</v>
      </c>
      <c r="J117" s="28">
        <v>0.31666666666666671</v>
      </c>
      <c r="K117" s="55">
        <v>0.30384615384615388</v>
      </c>
      <c r="L117" s="22">
        <v>0.49999999999999994</v>
      </c>
      <c r="M117" s="22">
        <v>0.56153846153846143</v>
      </c>
      <c r="N117" s="22">
        <v>0.56666666666666654</v>
      </c>
      <c r="O117" s="28">
        <v>0.6045454545454545</v>
      </c>
      <c r="P117" s="28">
        <f t="shared" si="3"/>
        <v>0.43975573038073029</v>
      </c>
    </row>
    <row r="118" spans="1:16" ht="13.5" thickBot="1" x14ac:dyDescent="0.25">
      <c r="A118" s="8" t="s">
        <v>12</v>
      </c>
      <c r="B118" s="20">
        <v>2012</v>
      </c>
      <c r="C118" s="10" t="s">
        <v>7</v>
      </c>
      <c r="D118" s="9">
        <v>0.2384615384615385</v>
      </c>
      <c r="E118" s="13">
        <v>0.18333333333333332</v>
      </c>
      <c r="F118" s="14">
        <v>0.16153846153846152</v>
      </c>
      <c r="G118" s="14">
        <v>0.18181818181818177</v>
      </c>
      <c r="H118" s="14">
        <v>0.20416666666666669</v>
      </c>
      <c r="I118" s="14">
        <v>0.1583333333333333</v>
      </c>
      <c r="J118" s="29">
        <v>0.14999999999999997</v>
      </c>
      <c r="K118" s="56">
        <v>0.13846153846153844</v>
      </c>
      <c r="L118" s="22">
        <v>0.22083333333333333</v>
      </c>
      <c r="M118" s="22">
        <v>0.26153846153846155</v>
      </c>
      <c r="N118" s="24">
        <v>0.27083333333333331</v>
      </c>
      <c r="O118" s="29">
        <v>0.30454545454545451</v>
      </c>
      <c r="P118" s="29">
        <f t="shared" si="3"/>
        <v>0.20615530303030305</v>
      </c>
    </row>
    <row r="119" spans="1:16" ht="13.5" thickBot="1" x14ac:dyDescent="0.25">
      <c r="A119" s="8" t="s">
        <v>14</v>
      </c>
      <c r="B119" s="20">
        <v>2012</v>
      </c>
      <c r="C119" s="6" t="s">
        <v>4</v>
      </c>
      <c r="D119" s="7">
        <v>0.81923076923076921</v>
      </c>
      <c r="E119" s="12">
        <v>0.83749999999999991</v>
      </c>
      <c r="F119" s="12">
        <v>0.66538461538461524</v>
      </c>
      <c r="G119" s="12">
        <v>0.66818181818181821</v>
      </c>
      <c r="H119" s="12">
        <v>0.67083333333333328</v>
      </c>
      <c r="I119" s="12">
        <v>0.70416666666666661</v>
      </c>
      <c r="J119" s="27">
        <v>0.65</v>
      </c>
      <c r="K119" s="54">
        <v>0.77999999999999992</v>
      </c>
      <c r="L119" s="27">
        <v>0.79916666666666669</v>
      </c>
      <c r="M119" s="27">
        <v>0.80230769230769239</v>
      </c>
      <c r="N119" s="25">
        <v>0.82500000000000007</v>
      </c>
      <c r="O119" s="27">
        <v>1.01</v>
      </c>
      <c r="P119" s="27">
        <f t="shared" si="3"/>
        <v>0.76931429681429675</v>
      </c>
    </row>
    <row r="120" spans="1:16" ht="13.5" thickBot="1" x14ac:dyDescent="0.25">
      <c r="A120" s="8" t="s">
        <v>14</v>
      </c>
      <c r="B120" s="20">
        <v>2012</v>
      </c>
      <c r="C120" s="8" t="s">
        <v>6</v>
      </c>
      <c r="D120" s="9">
        <v>0.51923076923076927</v>
      </c>
      <c r="E120" s="13">
        <v>0.53749999999999998</v>
      </c>
      <c r="F120" s="13">
        <v>0.36538461538461536</v>
      </c>
      <c r="G120" s="13">
        <v>0.36818181818181817</v>
      </c>
      <c r="H120" s="13">
        <v>0.37083333333333329</v>
      </c>
      <c r="I120" s="13">
        <v>0.40416666666666673</v>
      </c>
      <c r="J120" s="28">
        <v>0.35000000000000003</v>
      </c>
      <c r="K120" s="55">
        <v>0.46923076923076934</v>
      </c>
      <c r="L120" s="28">
        <v>0.50416666666666676</v>
      </c>
      <c r="M120" s="28">
        <v>0.50384615384615383</v>
      </c>
      <c r="N120" s="26">
        <v>0.5249999999999998</v>
      </c>
      <c r="O120" s="28">
        <v>0.70909090909090911</v>
      </c>
      <c r="P120" s="28">
        <f t="shared" si="3"/>
        <v>0.46888597513597507</v>
      </c>
    </row>
    <row r="121" spans="1:16" ht="13.5" thickBot="1" x14ac:dyDescent="0.25">
      <c r="A121" s="8" t="s">
        <v>14</v>
      </c>
      <c r="B121" s="20">
        <v>2012</v>
      </c>
      <c r="C121" s="10" t="s">
        <v>7</v>
      </c>
      <c r="D121" s="11">
        <v>0.23076923076923081</v>
      </c>
      <c r="E121" s="13">
        <v>0.27500000000000008</v>
      </c>
      <c r="F121" s="14">
        <v>0.16923076923076921</v>
      </c>
      <c r="G121" s="14">
        <v>0.1727272727272727</v>
      </c>
      <c r="H121" s="14">
        <v>0.17083333333333331</v>
      </c>
      <c r="I121" s="14">
        <v>0.1875</v>
      </c>
      <c r="J121" s="29">
        <v>0.17083333333333331</v>
      </c>
      <c r="K121" s="56">
        <v>0.2076923076923077</v>
      </c>
      <c r="L121" s="29">
        <v>0.23333333333333339</v>
      </c>
      <c r="M121" s="29">
        <v>0.22692307692307698</v>
      </c>
      <c r="N121" s="26">
        <v>0.24166666666666661</v>
      </c>
      <c r="O121" s="29">
        <v>0.40909090909090912</v>
      </c>
      <c r="P121" s="29">
        <f t="shared" si="3"/>
        <v>0.22463335275835275</v>
      </c>
    </row>
    <row r="122" spans="1:16" ht="13.5" thickBot="1" x14ac:dyDescent="0.25">
      <c r="A122" s="8" t="s">
        <v>16</v>
      </c>
      <c r="B122" s="20">
        <v>2012</v>
      </c>
      <c r="C122" s="6" t="s">
        <v>4</v>
      </c>
      <c r="D122" s="7">
        <v>0.84999999999999987</v>
      </c>
      <c r="E122" s="12">
        <v>0.78749999999999998</v>
      </c>
      <c r="F122" s="12">
        <v>0.81153846153846143</v>
      </c>
      <c r="G122" s="12">
        <v>1.0818181818181818</v>
      </c>
      <c r="H122" s="12">
        <v>1.05</v>
      </c>
      <c r="I122" s="12">
        <v>1.1683333333333332</v>
      </c>
      <c r="J122" s="27">
        <v>1.0916666666666666</v>
      </c>
      <c r="K122" s="54">
        <v>1.0384615384615385</v>
      </c>
      <c r="L122" s="31" t="s">
        <v>36</v>
      </c>
      <c r="M122" s="27">
        <v>2.0122222222222224</v>
      </c>
      <c r="N122" s="27">
        <v>1.565833333333333</v>
      </c>
      <c r="O122" s="27">
        <v>1.5</v>
      </c>
      <c r="P122" s="27">
        <f t="shared" si="3"/>
        <v>1.1779430670339759</v>
      </c>
    </row>
    <row r="123" spans="1:16" ht="13.5" thickBot="1" x14ac:dyDescent="0.25">
      <c r="A123" s="8" t="s">
        <v>16</v>
      </c>
      <c r="B123" s="20">
        <v>2012</v>
      </c>
      <c r="C123" s="8" t="s">
        <v>6</v>
      </c>
      <c r="D123" s="9">
        <v>0.54999999999999993</v>
      </c>
      <c r="E123" s="13">
        <v>0.48750000000000004</v>
      </c>
      <c r="F123" s="13">
        <v>0.51153846153846161</v>
      </c>
      <c r="G123" s="13">
        <v>0.78181818181818175</v>
      </c>
      <c r="H123" s="13">
        <v>0.75</v>
      </c>
      <c r="I123" s="13">
        <v>0.85833333333333339</v>
      </c>
      <c r="J123" s="28">
        <v>0.79166666666666663</v>
      </c>
      <c r="K123" s="55">
        <v>0.73846153846153828</v>
      </c>
      <c r="L123" s="33" t="s">
        <v>36</v>
      </c>
      <c r="M123" s="28">
        <v>1.6999999999999997</v>
      </c>
      <c r="N123" s="28">
        <v>1.2666666666666668</v>
      </c>
      <c r="O123" s="28">
        <v>1.1999999999999997</v>
      </c>
      <c r="P123" s="28">
        <f t="shared" si="3"/>
        <v>0.87599862258953176</v>
      </c>
    </row>
    <row r="124" spans="1:16" ht="13.5" thickBot="1" x14ac:dyDescent="0.25">
      <c r="A124" s="8" t="s">
        <v>16</v>
      </c>
      <c r="B124" s="20">
        <v>2012</v>
      </c>
      <c r="C124" s="10" t="s">
        <v>7</v>
      </c>
      <c r="D124" s="11">
        <v>0.25384615384615389</v>
      </c>
      <c r="E124" s="13">
        <v>0.22083333333333341</v>
      </c>
      <c r="F124" s="14">
        <v>0.24615384615384611</v>
      </c>
      <c r="G124" s="14">
        <v>0.48181818181818181</v>
      </c>
      <c r="H124" s="14">
        <v>0.45000000000000012</v>
      </c>
      <c r="I124" s="14">
        <v>0.55833333333333335</v>
      </c>
      <c r="J124" s="29">
        <v>0.4916666666666667</v>
      </c>
      <c r="K124" s="56">
        <v>0.4384615384615384</v>
      </c>
      <c r="L124" s="35" t="s">
        <v>36</v>
      </c>
      <c r="M124" s="29">
        <v>1.4000000000000001</v>
      </c>
      <c r="N124" s="29">
        <v>0.94999999999999973</v>
      </c>
      <c r="O124" s="29">
        <v>0.90000000000000024</v>
      </c>
      <c r="P124" s="29">
        <f t="shared" si="3"/>
        <v>0.58101027760118673</v>
      </c>
    </row>
    <row r="125" spans="1:16" ht="13.5" thickBot="1" x14ac:dyDescent="0.25">
      <c r="A125" s="8" t="s">
        <v>13</v>
      </c>
      <c r="B125" s="20">
        <v>2012</v>
      </c>
      <c r="C125" s="6" t="s">
        <v>4</v>
      </c>
      <c r="D125" s="31" t="s">
        <v>36</v>
      </c>
      <c r="E125" s="32" t="s">
        <v>36</v>
      </c>
      <c r="F125" s="12">
        <v>0.85</v>
      </c>
      <c r="G125" s="12">
        <v>0.82</v>
      </c>
      <c r="H125" s="12">
        <v>0.87083333333333346</v>
      </c>
      <c r="I125" s="12">
        <v>0.8308333333333332</v>
      </c>
      <c r="J125" s="27">
        <v>0.84166666666666645</v>
      </c>
      <c r="K125" s="54">
        <v>0.8653846153846152</v>
      </c>
      <c r="L125" s="27">
        <v>1.0291666666666668</v>
      </c>
      <c r="M125" s="26">
        <v>1.0571428571428569</v>
      </c>
      <c r="N125" s="31" t="s">
        <v>36</v>
      </c>
      <c r="O125" s="32" t="s">
        <v>36</v>
      </c>
      <c r="P125" s="27">
        <f t="shared" si="3"/>
        <v>0.89562843406593395</v>
      </c>
    </row>
    <row r="126" spans="1:16" ht="13.5" thickBot="1" x14ac:dyDescent="0.25">
      <c r="A126" s="8" t="s">
        <v>13</v>
      </c>
      <c r="B126" s="20">
        <v>2012</v>
      </c>
      <c r="C126" s="8" t="s">
        <v>6</v>
      </c>
      <c r="D126" s="33" t="s">
        <v>36</v>
      </c>
      <c r="E126" s="34" t="s">
        <v>36</v>
      </c>
      <c r="F126" s="13">
        <v>0.54999999999999993</v>
      </c>
      <c r="G126" s="13">
        <v>0.51999999999999991</v>
      </c>
      <c r="H126" s="13">
        <v>0.57083333333333319</v>
      </c>
      <c r="I126" s="13">
        <v>0.52916666666666667</v>
      </c>
      <c r="J126" s="28">
        <v>0.54166666666666663</v>
      </c>
      <c r="K126" s="55">
        <v>0.56538461538461537</v>
      </c>
      <c r="L126" s="28">
        <v>0.72499999999999998</v>
      </c>
      <c r="M126" s="26">
        <v>0.75714285714285701</v>
      </c>
      <c r="N126" s="33" t="s">
        <v>36</v>
      </c>
      <c r="O126" s="34" t="s">
        <v>36</v>
      </c>
      <c r="P126" s="28">
        <f t="shared" si="3"/>
        <v>0.59489926739926735</v>
      </c>
    </row>
    <row r="127" spans="1:16" ht="13.5" thickBot="1" x14ac:dyDescent="0.25">
      <c r="A127" s="8" t="s">
        <v>13</v>
      </c>
      <c r="B127" s="20">
        <v>2012</v>
      </c>
      <c r="C127" s="10" t="s">
        <v>7</v>
      </c>
      <c r="D127" s="35" t="s">
        <v>36</v>
      </c>
      <c r="E127" s="34" t="s">
        <v>36</v>
      </c>
      <c r="F127" s="14">
        <v>0.25</v>
      </c>
      <c r="G127" s="14">
        <v>0.22500000000000001</v>
      </c>
      <c r="H127" s="14">
        <v>0.27083333333333331</v>
      </c>
      <c r="I127" s="14">
        <v>0.22916666666666666</v>
      </c>
      <c r="J127" s="29">
        <v>0.24166666666666667</v>
      </c>
      <c r="K127" s="56">
        <v>0.31538461538461543</v>
      </c>
      <c r="L127" s="29">
        <v>0.42500000000000004</v>
      </c>
      <c r="M127" s="26">
        <v>0.45714285714285718</v>
      </c>
      <c r="N127" s="35" t="s">
        <v>36</v>
      </c>
      <c r="O127" s="34" t="s">
        <v>36</v>
      </c>
      <c r="P127" s="29">
        <f t="shared" si="3"/>
        <v>0.30177426739926738</v>
      </c>
    </row>
    <row r="128" spans="1:16" ht="13.5" thickBot="1" x14ac:dyDescent="0.25">
      <c r="A128" s="8" t="s">
        <v>40</v>
      </c>
      <c r="B128" s="20">
        <v>2012</v>
      </c>
      <c r="C128" s="20" t="s">
        <v>4</v>
      </c>
      <c r="D128" s="7">
        <v>0.99615384615384628</v>
      </c>
      <c r="E128" s="27">
        <v>1.1045454545454545</v>
      </c>
      <c r="F128" s="27">
        <v>0.89615384615384619</v>
      </c>
      <c r="G128" s="27">
        <v>0.84545454545454535</v>
      </c>
      <c r="H128" s="27">
        <v>0.84583333333333321</v>
      </c>
      <c r="I128" s="37">
        <v>0.77916666666666667</v>
      </c>
      <c r="J128" s="27">
        <v>0.84999999999999976</v>
      </c>
      <c r="K128" s="54">
        <v>0.92538461538461547</v>
      </c>
      <c r="L128" s="27">
        <v>1.0625000000000002</v>
      </c>
      <c r="M128" s="27">
        <v>1.3923076923076925</v>
      </c>
      <c r="N128" s="27">
        <v>1.5416666666666667</v>
      </c>
      <c r="O128" s="27">
        <v>1.1681818181818182</v>
      </c>
      <c r="P128" s="27">
        <f t="shared" si="3"/>
        <v>1.033945707070707</v>
      </c>
    </row>
    <row r="129" spans="1:16" ht="13.5" thickBot="1" x14ac:dyDescent="0.25">
      <c r="A129" s="8" t="s">
        <v>40</v>
      </c>
      <c r="B129" s="20">
        <v>2012</v>
      </c>
      <c r="C129" s="21" t="s">
        <v>6</v>
      </c>
      <c r="D129" s="9">
        <v>0.69615384615384612</v>
      </c>
      <c r="E129" s="28">
        <v>0.77727272727272734</v>
      </c>
      <c r="F129" s="28">
        <v>0.59615384615384603</v>
      </c>
      <c r="G129" s="28">
        <v>0.54545454545454541</v>
      </c>
      <c r="H129" s="28">
        <v>0.54583333333333328</v>
      </c>
      <c r="I129" s="38">
        <v>0.47916666666666669</v>
      </c>
      <c r="J129" s="28">
        <v>0.54999999999999993</v>
      </c>
      <c r="K129" s="55">
        <v>0.62307692307692308</v>
      </c>
      <c r="L129" s="28">
        <v>0.73749999999999982</v>
      </c>
      <c r="M129" s="28">
        <v>1.0692307692307694</v>
      </c>
      <c r="N129" s="28">
        <v>1.2166666666666666</v>
      </c>
      <c r="O129" s="28">
        <v>0.86363636363636365</v>
      </c>
      <c r="P129" s="28">
        <f t="shared" si="3"/>
        <v>0.72501214063714059</v>
      </c>
    </row>
    <row r="130" spans="1:16" ht="13.5" thickBot="1" x14ac:dyDescent="0.25">
      <c r="A130" s="8" t="s">
        <v>40</v>
      </c>
      <c r="B130" s="20">
        <v>2012</v>
      </c>
      <c r="C130" s="23" t="s">
        <v>7</v>
      </c>
      <c r="D130" s="11">
        <v>0.39615384615384613</v>
      </c>
      <c r="E130" s="29">
        <v>0.47727272727272735</v>
      </c>
      <c r="F130" s="29">
        <v>0.29615384615384616</v>
      </c>
      <c r="G130" s="29">
        <v>0.24545454545454548</v>
      </c>
      <c r="H130" s="29">
        <v>0.24583333333333338</v>
      </c>
      <c r="I130" s="39">
        <v>0.20416666666666669</v>
      </c>
      <c r="J130" s="29">
        <v>0.25</v>
      </c>
      <c r="K130" s="56">
        <v>0.32307692307692309</v>
      </c>
      <c r="L130" s="29">
        <v>0.43750000000000017</v>
      </c>
      <c r="M130" s="29">
        <v>0.76923076923076938</v>
      </c>
      <c r="N130" s="29">
        <v>0.91666666666666652</v>
      </c>
      <c r="O130" s="29">
        <v>0.5636363636363636</v>
      </c>
      <c r="P130" s="29">
        <f t="shared" si="3"/>
        <v>0.42709547397047404</v>
      </c>
    </row>
    <row r="131" spans="1:16" ht="13.5" thickBot="1" x14ac:dyDescent="0.25">
      <c r="A131" s="8" t="s">
        <v>18</v>
      </c>
      <c r="B131" s="20">
        <v>2012</v>
      </c>
      <c r="C131" s="20" t="s">
        <v>4</v>
      </c>
      <c r="D131" s="42" t="s">
        <v>36</v>
      </c>
      <c r="E131" s="42" t="s">
        <v>36</v>
      </c>
      <c r="F131" s="42" t="s">
        <v>36</v>
      </c>
      <c r="G131" s="42" t="s">
        <v>36</v>
      </c>
      <c r="H131" s="42" t="s">
        <v>36</v>
      </c>
      <c r="I131" s="57" t="s">
        <v>36</v>
      </c>
      <c r="J131" s="42" t="s">
        <v>36</v>
      </c>
      <c r="K131" s="67">
        <v>0.63400000000000001</v>
      </c>
      <c r="L131" s="27">
        <v>0.74666666666666659</v>
      </c>
      <c r="M131" s="27">
        <v>0.75230769230769223</v>
      </c>
      <c r="N131" s="27">
        <v>0.8175</v>
      </c>
      <c r="O131" s="27">
        <v>0.84999999999999987</v>
      </c>
      <c r="P131" s="27">
        <f t="shared" si="3"/>
        <v>0.76009487179487167</v>
      </c>
    </row>
    <row r="132" spans="1:16" ht="13.5" thickBot="1" x14ac:dyDescent="0.25">
      <c r="A132" s="8" t="s">
        <v>18</v>
      </c>
      <c r="B132" s="20">
        <v>2012</v>
      </c>
      <c r="C132" s="21" t="s">
        <v>6</v>
      </c>
      <c r="D132" s="43" t="s">
        <v>36</v>
      </c>
      <c r="E132" s="43" t="s">
        <v>36</v>
      </c>
      <c r="F132" s="43" t="s">
        <v>36</v>
      </c>
      <c r="G132" s="43" t="s">
        <v>36</v>
      </c>
      <c r="H132" s="43" t="s">
        <v>36</v>
      </c>
      <c r="I132" s="59" t="s">
        <v>36</v>
      </c>
      <c r="J132" s="43" t="s">
        <v>36</v>
      </c>
      <c r="K132" s="69">
        <v>0.32999999999999996</v>
      </c>
      <c r="L132" s="28">
        <v>0.44166666666666671</v>
      </c>
      <c r="M132" s="28">
        <v>0.4538461538461539</v>
      </c>
      <c r="N132" s="28">
        <v>0.52500000000000013</v>
      </c>
      <c r="O132" s="28">
        <v>0.55624999999999991</v>
      </c>
      <c r="P132" s="28">
        <f t="shared" si="3"/>
        <v>0.46135256410256409</v>
      </c>
    </row>
    <row r="133" spans="1:16" ht="13.5" thickBot="1" x14ac:dyDescent="0.25">
      <c r="A133" s="8" t="s">
        <v>18</v>
      </c>
      <c r="B133" s="20">
        <v>2012</v>
      </c>
      <c r="C133" s="23" t="s">
        <v>7</v>
      </c>
      <c r="D133" s="44" t="s">
        <v>36</v>
      </c>
      <c r="E133" s="44" t="s">
        <v>36</v>
      </c>
      <c r="F133" s="44" t="s">
        <v>36</v>
      </c>
      <c r="G133" s="44" t="s">
        <v>36</v>
      </c>
      <c r="H133" s="44" t="s">
        <v>36</v>
      </c>
      <c r="I133" s="61" t="s">
        <v>36</v>
      </c>
      <c r="J133" s="44" t="s">
        <v>36</v>
      </c>
      <c r="K133" s="70">
        <v>0.15</v>
      </c>
      <c r="L133" s="29">
        <v>0.19999999999999998</v>
      </c>
      <c r="M133" s="29">
        <v>0.20384615384615387</v>
      </c>
      <c r="N133" s="29">
        <v>0.24583333333333332</v>
      </c>
      <c r="O133" s="29">
        <v>0.26874999999999999</v>
      </c>
      <c r="P133" s="29">
        <f t="shared" si="3"/>
        <v>0.21368589743589744</v>
      </c>
    </row>
    <row r="134" spans="1:16" ht="13.5" thickBot="1" x14ac:dyDescent="0.25">
      <c r="A134" s="8" t="s">
        <v>5</v>
      </c>
      <c r="B134" s="20">
        <v>2013</v>
      </c>
      <c r="C134" s="20" t="s">
        <v>4</v>
      </c>
      <c r="D134" s="7">
        <v>0.9307692307692309</v>
      </c>
      <c r="E134" s="12">
        <v>0.78636363636363638</v>
      </c>
      <c r="F134" s="12">
        <v>0.70909090909090911</v>
      </c>
      <c r="G134" s="12">
        <v>0.5692307692307691</v>
      </c>
      <c r="H134" s="12">
        <v>0.69583333333333341</v>
      </c>
      <c r="I134" s="12">
        <v>0.72916666666666663</v>
      </c>
      <c r="J134" s="27">
        <v>1.1076923076923075</v>
      </c>
      <c r="K134" s="54">
        <v>1.1541666666666666</v>
      </c>
      <c r="L134" s="27">
        <v>1.2423076923076921</v>
      </c>
      <c r="M134" s="7">
        <v>0.97916666666666685</v>
      </c>
      <c r="N134" s="7">
        <v>0.77083333333333337</v>
      </c>
      <c r="O134" s="37">
        <v>0.7</v>
      </c>
      <c r="P134" s="27">
        <v>0.86455176767676756</v>
      </c>
    </row>
    <row r="135" spans="1:16" ht="13.5" thickBot="1" x14ac:dyDescent="0.25">
      <c r="A135" s="8" t="s">
        <v>5</v>
      </c>
      <c r="B135" s="20">
        <v>2013</v>
      </c>
      <c r="C135" s="21" t="s">
        <v>6</v>
      </c>
      <c r="D135" s="9">
        <v>0.62692307692307681</v>
      </c>
      <c r="E135" s="13">
        <v>0.48636363636363628</v>
      </c>
      <c r="F135" s="13">
        <v>0.40909090909090912</v>
      </c>
      <c r="G135" s="13">
        <v>0.26923076923076916</v>
      </c>
      <c r="H135" s="13">
        <v>0.39583333333333331</v>
      </c>
      <c r="I135" s="13">
        <v>0.42916666666666675</v>
      </c>
      <c r="J135" s="28">
        <v>0.80769230769230771</v>
      </c>
      <c r="K135" s="55">
        <v>0.85</v>
      </c>
      <c r="L135" s="22">
        <v>0.92307692307692324</v>
      </c>
      <c r="M135" s="22">
        <v>0.66666666666666663</v>
      </c>
      <c r="N135" s="22">
        <v>0.45833333333333343</v>
      </c>
      <c r="O135" s="38">
        <v>0.375</v>
      </c>
      <c r="P135" s="28">
        <v>0.55811480186480178</v>
      </c>
    </row>
    <row r="136" spans="1:16" ht="13.5" thickBot="1" x14ac:dyDescent="0.25">
      <c r="A136" s="8" t="s">
        <v>5</v>
      </c>
      <c r="B136" s="20">
        <v>2013</v>
      </c>
      <c r="C136" s="23" t="s">
        <v>7</v>
      </c>
      <c r="D136" s="9">
        <v>0.32692307692307687</v>
      </c>
      <c r="E136" s="13">
        <v>0.22272727272727269</v>
      </c>
      <c r="F136" s="14">
        <v>0.1818181818181818</v>
      </c>
      <c r="G136" s="14">
        <v>0.13076923076923075</v>
      </c>
      <c r="H136" s="14">
        <v>0.1875</v>
      </c>
      <c r="I136" s="14">
        <v>0.19999999999999998</v>
      </c>
      <c r="J136" s="29">
        <v>0.50769230769230778</v>
      </c>
      <c r="K136" s="56">
        <v>0.54999999999999993</v>
      </c>
      <c r="L136" s="22">
        <v>0.62307692307692308</v>
      </c>
      <c r="M136" s="22">
        <v>0.36666666666666664</v>
      </c>
      <c r="N136" s="22">
        <v>0.21666666666666667</v>
      </c>
      <c r="O136" s="39">
        <v>0.17499999999999999</v>
      </c>
      <c r="P136" s="28">
        <v>0.30740336052836054</v>
      </c>
    </row>
    <row r="137" spans="1:16" ht="13.5" thickBot="1" x14ac:dyDescent="0.25">
      <c r="A137" s="8" t="s">
        <v>8</v>
      </c>
      <c r="B137" s="20">
        <v>2013</v>
      </c>
      <c r="C137" s="6" t="s">
        <v>4</v>
      </c>
      <c r="D137" s="7">
        <v>1.3661538461538463</v>
      </c>
      <c r="E137" s="12">
        <v>1.0181818181818181</v>
      </c>
      <c r="F137" s="12">
        <v>0.9545454545454547</v>
      </c>
      <c r="G137" s="12">
        <v>0.99230769230769234</v>
      </c>
      <c r="H137" s="12">
        <v>1.0499999999999998</v>
      </c>
      <c r="I137" s="12">
        <v>1.0249999999999999</v>
      </c>
      <c r="J137" s="27">
        <v>1.1576923076923076</v>
      </c>
      <c r="K137" s="54">
        <v>1.5166666666666668</v>
      </c>
      <c r="L137" s="7">
        <v>1.2423076923076921</v>
      </c>
      <c r="M137" s="7">
        <v>1.2500000000000002</v>
      </c>
      <c r="N137" s="7">
        <v>1.3833333333333335</v>
      </c>
      <c r="O137" s="37">
        <v>1.4750000000000001</v>
      </c>
      <c r="P137" s="27">
        <v>1.2025990675990677</v>
      </c>
    </row>
    <row r="138" spans="1:16" ht="13.5" thickBot="1" x14ac:dyDescent="0.25">
      <c r="A138" s="8" t="s">
        <v>8</v>
      </c>
      <c r="B138" s="20">
        <v>2013</v>
      </c>
      <c r="C138" s="8" t="s">
        <v>6</v>
      </c>
      <c r="D138" s="9">
        <v>1.0461538461538462</v>
      </c>
      <c r="E138" s="13">
        <v>0.71818181818181825</v>
      </c>
      <c r="F138" s="13">
        <v>0.65454545454545454</v>
      </c>
      <c r="G138" s="13">
        <v>0.69230769230769229</v>
      </c>
      <c r="H138" s="13">
        <v>0.75</v>
      </c>
      <c r="I138" s="13">
        <v>0.72500000000000009</v>
      </c>
      <c r="J138" s="28">
        <v>0.85384615384615392</v>
      </c>
      <c r="K138" s="55">
        <v>1.2083333333333333</v>
      </c>
      <c r="L138" s="22">
        <v>0.93846153846153868</v>
      </c>
      <c r="M138" s="22">
        <v>0.94166666666666676</v>
      </c>
      <c r="N138" s="22">
        <v>1.0833333333333335</v>
      </c>
      <c r="O138" s="38">
        <v>1.1500000000000001</v>
      </c>
      <c r="P138" s="28">
        <v>0.89681915306915327</v>
      </c>
    </row>
    <row r="139" spans="1:16" ht="13.5" thickBot="1" x14ac:dyDescent="0.25">
      <c r="A139" s="8" t="s">
        <v>8</v>
      </c>
      <c r="B139" s="20">
        <v>2013</v>
      </c>
      <c r="C139" s="10" t="s">
        <v>7</v>
      </c>
      <c r="D139" s="9">
        <v>0.74615384615384639</v>
      </c>
      <c r="E139" s="13">
        <v>0.41818181818181821</v>
      </c>
      <c r="F139" s="14">
        <v>0.35454545454545444</v>
      </c>
      <c r="G139" s="14">
        <v>0.3923076923076923</v>
      </c>
      <c r="H139" s="14">
        <v>0.45</v>
      </c>
      <c r="I139" s="14">
        <v>0.42499999999999999</v>
      </c>
      <c r="J139" s="29">
        <v>0.55384615384615377</v>
      </c>
      <c r="K139" s="56">
        <v>0.90833333333333321</v>
      </c>
      <c r="L139" s="22">
        <v>0.63846153846153841</v>
      </c>
      <c r="M139" s="22">
        <v>0.64166666666666672</v>
      </c>
      <c r="N139" s="22">
        <v>0.78333333333333333</v>
      </c>
      <c r="O139" s="39">
        <v>0.85000000000000009</v>
      </c>
      <c r="P139" s="29">
        <v>0.59681915306915301</v>
      </c>
    </row>
    <row r="140" spans="1:16" ht="13.5" thickBot="1" x14ac:dyDescent="0.25">
      <c r="A140" s="8" t="s">
        <v>9</v>
      </c>
      <c r="B140" s="20">
        <v>2013</v>
      </c>
      <c r="C140" s="6" t="s">
        <v>4</v>
      </c>
      <c r="D140" s="7">
        <v>1.1423076923076922</v>
      </c>
      <c r="E140" s="12">
        <v>1.0409090909090908</v>
      </c>
      <c r="F140" s="12">
        <v>1.0909090909090908</v>
      </c>
      <c r="G140" s="12">
        <v>1.1538461538461537</v>
      </c>
      <c r="H140" s="12">
        <v>1.1916666666666664</v>
      </c>
      <c r="I140" s="12">
        <v>1.0583333333333331</v>
      </c>
      <c r="J140" s="27">
        <v>1.2423076923076921</v>
      </c>
      <c r="K140" s="54">
        <v>1.6291666666666667</v>
      </c>
      <c r="L140" s="7">
        <v>1.619230769230769</v>
      </c>
      <c r="M140" s="7">
        <v>1.4708333333333332</v>
      </c>
      <c r="N140" s="7">
        <v>1.208333333333333</v>
      </c>
      <c r="O140" s="27">
        <v>1.1500000000000001</v>
      </c>
      <c r="P140" s="28">
        <v>1.2498203185703185</v>
      </c>
    </row>
    <row r="141" spans="1:16" ht="13.5" thickBot="1" x14ac:dyDescent="0.25">
      <c r="A141" s="8" t="s">
        <v>9</v>
      </c>
      <c r="B141" s="20">
        <v>2013</v>
      </c>
      <c r="C141" s="8" t="s">
        <v>6</v>
      </c>
      <c r="D141" s="9">
        <v>0.8423076923076922</v>
      </c>
      <c r="E141" s="13">
        <v>0.73181818181818192</v>
      </c>
      <c r="F141" s="13">
        <v>0.79090909090909101</v>
      </c>
      <c r="G141" s="13">
        <v>0.85384615384615392</v>
      </c>
      <c r="H141" s="13">
        <v>0.89166666666666672</v>
      </c>
      <c r="I141" s="13">
        <v>0.7583333333333333</v>
      </c>
      <c r="J141" s="28">
        <v>0.93846153846153857</v>
      </c>
      <c r="K141" s="55">
        <v>1.325</v>
      </c>
      <c r="L141" s="22">
        <v>1.3153846153846156</v>
      </c>
      <c r="M141" s="22">
        <v>1.1666666666666667</v>
      </c>
      <c r="N141" s="22">
        <v>0.90833333333333355</v>
      </c>
      <c r="O141" s="28">
        <v>0.85</v>
      </c>
      <c r="P141" s="28">
        <v>0.94772727272727275</v>
      </c>
    </row>
    <row r="142" spans="1:16" ht="13.5" thickBot="1" x14ac:dyDescent="0.25">
      <c r="A142" s="8" t="s">
        <v>9</v>
      </c>
      <c r="B142" s="20">
        <v>2013</v>
      </c>
      <c r="C142" s="10" t="s">
        <v>7</v>
      </c>
      <c r="D142" s="9">
        <v>0.54230769230769238</v>
      </c>
      <c r="E142" s="13">
        <v>0.43181818181818182</v>
      </c>
      <c r="F142" s="14">
        <v>0.49090909090909085</v>
      </c>
      <c r="G142" s="14">
        <v>0.5461538461538461</v>
      </c>
      <c r="H142" s="14">
        <v>0.59166666666666656</v>
      </c>
      <c r="I142" s="14">
        <v>0.45833333333333331</v>
      </c>
      <c r="J142" s="29">
        <v>0.63846153846153841</v>
      </c>
      <c r="K142" s="56">
        <v>1.0250000000000001</v>
      </c>
      <c r="L142" s="22">
        <v>1.0153846153846156</v>
      </c>
      <c r="M142" s="22">
        <v>0.8666666666666667</v>
      </c>
      <c r="N142" s="22">
        <v>0.60833333333333328</v>
      </c>
      <c r="O142" s="29">
        <v>0.55000000000000004</v>
      </c>
      <c r="P142" s="29">
        <v>0.64708624708624718</v>
      </c>
    </row>
    <row r="143" spans="1:16" ht="13.5" thickBot="1" x14ac:dyDescent="0.25">
      <c r="A143" s="8" t="s">
        <v>10</v>
      </c>
      <c r="B143" s="20">
        <v>2013</v>
      </c>
      <c r="C143" s="6" t="s">
        <v>4</v>
      </c>
      <c r="D143" s="7">
        <v>1.0384615384615383</v>
      </c>
      <c r="E143" s="12">
        <v>0.86363636363636342</v>
      </c>
      <c r="F143" s="12">
        <v>0.90909090909090928</v>
      </c>
      <c r="G143" s="12">
        <v>0.77307692307692299</v>
      </c>
      <c r="H143" s="12">
        <v>0.83749999999999991</v>
      </c>
      <c r="I143" s="12">
        <v>0.81249999999999989</v>
      </c>
      <c r="J143" s="27">
        <v>1.1076923076923075</v>
      </c>
      <c r="K143" s="54">
        <v>1.2166666666666666</v>
      </c>
      <c r="L143" s="7">
        <v>1.5999999999999999</v>
      </c>
      <c r="M143" s="7">
        <v>1.4999999999999998</v>
      </c>
      <c r="N143" s="7">
        <v>1.1249999999999998</v>
      </c>
      <c r="O143" s="27">
        <v>1.05</v>
      </c>
      <c r="P143" s="27">
        <v>1.0694687257187256</v>
      </c>
    </row>
    <row r="144" spans="1:16" ht="13.5" thickBot="1" x14ac:dyDescent="0.25">
      <c r="A144" s="8" t="s">
        <v>10</v>
      </c>
      <c r="B144" s="20">
        <v>2013</v>
      </c>
      <c r="C144" s="8" t="s">
        <v>6</v>
      </c>
      <c r="D144" s="9">
        <v>0.73846153846153861</v>
      </c>
      <c r="E144" s="13">
        <v>0.5636363636363636</v>
      </c>
      <c r="F144" s="13">
        <v>0.60909090909090913</v>
      </c>
      <c r="G144" s="13">
        <v>0.47307692307692312</v>
      </c>
      <c r="H144" s="13">
        <v>0.53749999999999998</v>
      </c>
      <c r="I144" s="13">
        <v>0.51249999999999996</v>
      </c>
      <c r="J144" s="28">
        <v>0.80769230769230771</v>
      </c>
      <c r="K144" s="55">
        <v>0.91666666666666663</v>
      </c>
      <c r="L144" s="22">
        <v>1.3000000000000003</v>
      </c>
      <c r="M144" s="22">
        <v>1.2</v>
      </c>
      <c r="N144" s="22">
        <v>0.82500000000000018</v>
      </c>
      <c r="O144" s="28">
        <v>0.75</v>
      </c>
      <c r="P144" s="28">
        <v>0.76946872571872582</v>
      </c>
    </row>
    <row r="145" spans="1:16" ht="13.5" thickBot="1" x14ac:dyDescent="0.25">
      <c r="A145" s="8" t="s">
        <v>10</v>
      </c>
      <c r="B145" s="20">
        <v>2013</v>
      </c>
      <c r="C145" s="10" t="s">
        <v>7</v>
      </c>
      <c r="D145" s="9">
        <v>0.43846153846153846</v>
      </c>
      <c r="E145" s="13">
        <v>0.26363636363636361</v>
      </c>
      <c r="F145" s="14">
        <v>0.30909090909090903</v>
      </c>
      <c r="G145" s="14">
        <v>0.22692307692307695</v>
      </c>
      <c r="H145" s="14">
        <v>0.23750000000000002</v>
      </c>
      <c r="I145" s="14">
        <v>0.23749999999999996</v>
      </c>
      <c r="J145" s="29">
        <v>0.50769230769230766</v>
      </c>
      <c r="K145" s="56">
        <v>0.61666666666666659</v>
      </c>
      <c r="L145" s="22">
        <v>1.0000000000000002</v>
      </c>
      <c r="M145" s="22">
        <v>0.9</v>
      </c>
      <c r="N145" s="22">
        <v>0.52500000000000002</v>
      </c>
      <c r="O145" s="29">
        <v>0.45</v>
      </c>
      <c r="P145" s="29">
        <v>0.47603923853923868</v>
      </c>
    </row>
    <row r="146" spans="1:16" ht="13.5" thickBot="1" x14ac:dyDescent="0.25">
      <c r="A146" s="8" t="s">
        <v>11</v>
      </c>
      <c r="B146" s="20">
        <v>2013</v>
      </c>
      <c r="C146" s="6" t="s">
        <v>4</v>
      </c>
      <c r="D146" s="7">
        <v>0.78846153846153844</v>
      </c>
      <c r="E146" s="12">
        <v>0.64545454545454539</v>
      </c>
      <c r="F146" s="12">
        <v>0.58636363636363642</v>
      </c>
      <c r="G146" s="12">
        <v>0.47538461538461535</v>
      </c>
      <c r="H146" s="12">
        <v>0.55833333333333324</v>
      </c>
      <c r="I146" s="12">
        <v>0.59583333333333333</v>
      </c>
      <c r="J146" s="27">
        <v>0.89615384615384619</v>
      </c>
      <c r="K146" s="54">
        <v>1.1458333333333333</v>
      </c>
      <c r="L146" s="7">
        <v>1.2507692307692306</v>
      </c>
      <c r="M146" s="7">
        <v>1.0250000000000001</v>
      </c>
      <c r="N146" s="7">
        <v>0.74583333333333346</v>
      </c>
      <c r="O146" s="27">
        <v>0.6875</v>
      </c>
      <c r="P146" s="27">
        <v>0.78341006216006204</v>
      </c>
    </row>
    <row r="147" spans="1:16" ht="13.5" thickBot="1" x14ac:dyDescent="0.25">
      <c r="A147" s="8" t="s">
        <v>11</v>
      </c>
      <c r="B147" s="20">
        <v>2013</v>
      </c>
      <c r="C147" s="8" t="s">
        <v>6</v>
      </c>
      <c r="D147" s="9">
        <v>0.48461538461538445</v>
      </c>
      <c r="E147" s="13">
        <v>0.3454545454545454</v>
      </c>
      <c r="F147" s="13">
        <v>0.28636363636363638</v>
      </c>
      <c r="G147" s="13">
        <v>0.20384615384615384</v>
      </c>
      <c r="H147" s="13">
        <v>0.25833333333333336</v>
      </c>
      <c r="I147" s="13">
        <v>0.29583333333333334</v>
      </c>
      <c r="J147" s="28">
        <v>0.59615384615384603</v>
      </c>
      <c r="K147" s="55">
        <v>0.83333333333333337</v>
      </c>
      <c r="L147" s="22">
        <v>0.92307692307692324</v>
      </c>
      <c r="M147" s="22">
        <v>0.70833333333333337</v>
      </c>
      <c r="N147" s="22">
        <v>0.41666666666666657</v>
      </c>
      <c r="O147" s="28">
        <v>0.375</v>
      </c>
      <c r="P147" s="28">
        <v>0.47725087412587408</v>
      </c>
    </row>
    <row r="148" spans="1:16" ht="13.5" thickBot="1" x14ac:dyDescent="0.25">
      <c r="A148" s="8" t="s">
        <v>11</v>
      </c>
      <c r="B148" s="20">
        <v>2013</v>
      </c>
      <c r="C148" s="10" t="s">
        <v>7</v>
      </c>
      <c r="D148" s="9">
        <v>0.23461538461538461</v>
      </c>
      <c r="E148" s="13">
        <v>0.16818181818181815</v>
      </c>
      <c r="F148" s="14">
        <v>0.1409090909090909</v>
      </c>
      <c r="G148" s="14">
        <v>0.1</v>
      </c>
      <c r="H148" s="14">
        <v>0.12083333333333336</v>
      </c>
      <c r="I148" s="14">
        <v>0.14166666666666666</v>
      </c>
      <c r="J148" s="29">
        <v>0.3</v>
      </c>
      <c r="K148" s="56">
        <v>0.53333333333333333</v>
      </c>
      <c r="L148" s="22">
        <v>0.62307692307692286</v>
      </c>
      <c r="M148" s="22">
        <v>0.40833333333333327</v>
      </c>
      <c r="N148" s="22">
        <v>0.18749999999999997</v>
      </c>
      <c r="O148" s="29">
        <v>0.1875</v>
      </c>
      <c r="P148" s="29">
        <v>0.26216249028749022</v>
      </c>
    </row>
    <row r="149" spans="1:16" ht="13.5" thickBot="1" x14ac:dyDescent="0.25">
      <c r="A149" s="8" t="s">
        <v>12</v>
      </c>
      <c r="B149" s="20">
        <v>2013</v>
      </c>
      <c r="C149" s="6" t="s">
        <v>4</v>
      </c>
      <c r="D149" s="7">
        <v>0.8</v>
      </c>
      <c r="E149" s="12">
        <v>0.64545454545454539</v>
      </c>
      <c r="F149" s="12">
        <v>0.56363636363636371</v>
      </c>
      <c r="G149" s="12">
        <v>0.47153846153846152</v>
      </c>
      <c r="H149" s="12">
        <v>0.54999999999999993</v>
      </c>
      <c r="I149" s="12">
        <v>0.59583333333333333</v>
      </c>
      <c r="J149" s="27">
        <v>0.88076923076923075</v>
      </c>
      <c r="K149" s="54">
        <v>1.1416666666666666</v>
      </c>
      <c r="L149" s="7">
        <v>1.2507692307692306</v>
      </c>
      <c r="M149" s="7">
        <v>1.1249999999999998</v>
      </c>
      <c r="N149" s="7">
        <v>0.8041666666666667</v>
      </c>
      <c r="O149" s="27">
        <v>0.78750000000000009</v>
      </c>
      <c r="P149" s="27">
        <v>0.80136120823620816</v>
      </c>
    </row>
    <row r="150" spans="1:16" ht="13.5" thickBot="1" x14ac:dyDescent="0.25">
      <c r="A150" s="8" t="s">
        <v>12</v>
      </c>
      <c r="B150" s="20">
        <v>2013</v>
      </c>
      <c r="C150" s="8" t="s">
        <v>6</v>
      </c>
      <c r="D150" s="9">
        <v>0.49999999999999989</v>
      </c>
      <c r="E150" s="13">
        <v>0.3454545454545454</v>
      </c>
      <c r="F150" s="13">
        <v>0.26363636363636367</v>
      </c>
      <c r="G150" s="13">
        <v>0.2</v>
      </c>
      <c r="H150" s="13">
        <v>0.25000000000000006</v>
      </c>
      <c r="I150" s="13">
        <v>0.29583333333333334</v>
      </c>
      <c r="J150" s="28">
        <v>0.5807692307692307</v>
      </c>
      <c r="K150" s="55">
        <v>0.83333333333333337</v>
      </c>
      <c r="L150" s="22">
        <v>0.92307692307692324</v>
      </c>
      <c r="M150" s="22">
        <v>0.80833333333333324</v>
      </c>
      <c r="N150" s="22">
        <v>0.46666666666666673</v>
      </c>
      <c r="O150" s="28">
        <v>0.47499999999999998</v>
      </c>
      <c r="P150" s="28">
        <v>0.4951753108003108</v>
      </c>
    </row>
    <row r="151" spans="1:16" ht="13.5" thickBot="1" x14ac:dyDescent="0.25">
      <c r="A151" s="8" t="s">
        <v>12</v>
      </c>
      <c r="B151" s="20">
        <v>2013</v>
      </c>
      <c r="C151" s="10" t="s">
        <v>7</v>
      </c>
      <c r="D151" s="9">
        <v>0.24615384615384617</v>
      </c>
      <c r="E151" s="13">
        <v>0.16818181818181815</v>
      </c>
      <c r="F151" s="14">
        <v>0.12272727272727274</v>
      </c>
      <c r="G151" s="14">
        <v>0.1</v>
      </c>
      <c r="H151" s="14">
        <v>0.1166666666666667</v>
      </c>
      <c r="I151" s="14">
        <v>0.14166666666666666</v>
      </c>
      <c r="J151" s="29">
        <v>0.2846153846153846</v>
      </c>
      <c r="K151" s="56">
        <v>0.53333333333333333</v>
      </c>
      <c r="L151" s="22">
        <v>0.62307692307692286</v>
      </c>
      <c r="M151" s="22">
        <v>0.5083333333333333</v>
      </c>
      <c r="N151" s="24">
        <v>0.26250000000000007</v>
      </c>
      <c r="O151" s="29">
        <v>0.2</v>
      </c>
      <c r="P151" s="29">
        <v>0.27560460372960371</v>
      </c>
    </row>
    <row r="152" spans="1:16" ht="13.5" thickBot="1" x14ac:dyDescent="0.25">
      <c r="A152" s="8" t="s">
        <v>14</v>
      </c>
      <c r="B152" s="20">
        <v>2013</v>
      </c>
      <c r="C152" s="6" t="s">
        <v>4</v>
      </c>
      <c r="D152" s="7">
        <v>0.86923076923076925</v>
      </c>
      <c r="E152" s="12">
        <v>0.6863636363636364</v>
      </c>
      <c r="F152" s="12">
        <v>0.61363636363636376</v>
      </c>
      <c r="G152" s="12">
        <v>0.47153846153846152</v>
      </c>
      <c r="H152" s="12">
        <v>0.62083333333333335</v>
      </c>
      <c r="I152" s="12">
        <v>0.72500000000000009</v>
      </c>
      <c r="J152" s="27">
        <v>1.0615384615384615</v>
      </c>
      <c r="K152" s="54">
        <v>1.1708333333333334</v>
      </c>
      <c r="L152" s="27">
        <v>1.2730769230769228</v>
      </c>
      <c r="M152" s="27">
        <v>0.93333333333333357</v>
      </c>
      <c r="N152" s="25">
        <v>0.77916666666666667</v>
      </c>
      <c r="O152" s="27">
        <v>0.66249999999999998</v>
      </c>
      <c r="P152" s="27">
        <v>0.82225427350427349</v>
      </c>
    </row>
    <row r="153" spans="1:16" ht="13.5" thickBot="1" x14ac:dyDescent="0.25">
      <c r="A153" s="8" t="s">
        <v>14</v>
      </c>
      <c r="B153" s="20">
        <v>2013</v>
      </c>
      <c r="C153" s="8" t="s">
        <v>6</v>
      </c>
      <c r="D153" s="9">
        <v>0.56923076923076921</v>
      </c>
      <c r="E153" s="13">
        <v>0.38636363636363635</v>
      </c>
      <c r="F153" s="13">
        <v>0.31363636363636366</v>
      </c>
      <c r="G153" s="13">
        <v>0.2</v>
      </c>
      <c r="H153" s="13">
        <v>0.3208333333333333</v>
      </c>
      <c r="I153" s="13">
        <v>0.42500000000000004</v>
      </c>
      <c r="J153" s="28">
        <v>0.76153846153846161</v>
      </c>
      <c r="K153" s="55">
        <v>0.8666666666666667</v>
      </c>
      <c r="L153" s="28">
        <v>0.96923076923076934</v>
      </c>
      <c r="M153" s="28">
        <v>0.61666666666666659</v>
      </c>
      <c r="N153" s="26">
        <v>0.44999999999999996</v>
      </c>
      <c r="O153" s="28">
        <v>0.32500000000000001</v>
      </c>
      <c r="P153" s="28">
        <v>0.51701388888888888</v>
      </c>
    </row>
    <row r="154" spans="1:16" ht="13.5" thickBot="1" x14ac:dyDescent="0.25">
      <c r="A154" s="8" t="s">
        <v>14</v>
      </c>
      <c r="B154" s="20">
        <v>2013</v>
      </c>
      <c r="C154" s="10" t="s">
        <v>7</v>
      </c>
      <c r="D154" s="11">
        <v>0.29230769230769232</v>
      </c>
      <c r="E154" s="13">
        <v>0.17272727272727267</v>
      </c>
      <c r="F154" s="14">
        <v>0.14999999999999997</v>
      </c>
      <c r="G154" s="14">
        <v>0.1</v>
      </c>
      <c r="H154" s="14">
        <v>0.15416666666666665</v>
      </c>
      <c r="I154" s="14">
        <v>0.19166666666666665</v>
      </c>
      <c r="J154" s="29">
        <v>0.46153846153846162</v>
      </c>
      <c r="K154" s="56">
        <v>0.56666666666666665</v>
      </c>
      <c r="L154" s="29">
        <v>0.66923076923076918</v>
      </c>
      <c r="M154" s="29">
        <v>0.31666666666666671</v>
      </c>
      <c r="N154" s="26">
        <v>0.19583333333333333</v>
      </c>
      <c r="O154" s="29">
        <v>0.16250000000000001</v>
      </c>
      <c r="P154" s="29">
        <v>0.28610868298368297</v>
      </c>
    </row>
    <row r="155" spans="1:16" ht="13.5" thickBot="1" x14ac:dyDescent="0.25">
      <c r="A155" s="8" t="s">
        <v>16</v>
      </c>
      <c r="B155" s="20">
        <v>2013</v>
      </c>
      <c r="C155" s="6" t="s">
        <v>4</v>
      </c>
      <c r="D155" s="7">
        <v>1.276923076923077</v>
      </c>
      <c r="E155" s="12">
        <v>0.97272727272727277</v>
      </c>
      <c r="F155" s="12">
        <v>0.9</v>
      </c>
      <c r="G155" s="12">
        <v>0.80769230769230771</v>
      </c>
      <c r="H155" s="12">
        <v>0.85</v>
      </c>
      <c r="I155" s="12">
        <v>0.8666666666666667</v>
      </c>
      <c r="J155" s="27">
        <v>0.89538461538461545</v>
      </c>
      <c r="K155" s="54">
        <v>1.5499999999999998</v>
      </c>
      <c r="L155" s="26">
        <v>1.2076923076923076</v>
      </c>
      <c r="M155" s="27">
        <v>1.175</v>
      </c>
      <c r="N155" s="27">
        <v>1.1333333333333331</v>
      </c>
      <c r="O155" s="27">
        <v>1.1000000000000001</v>
      </c>
      <c r="P155" s="27">
        <v>1.0612849650349649</v>
      </c>
    </row>
    <row r="156" spans="1:16" ht="13.5" thickBot="1" x14ac:dyDescent="0.25">
      <c r="A156" s="8" t="s">
        <v>16</v>
      </c>
      <c r="B156" s="20">
        <v>2013</v>
      </c>
      <c r="C156" s="8" t="s">
        <v>6</v>
      </c>
      <c r="D156" s="9">
        <v>0.96153846153846123</v>
      </c>
      <c r="E156" s="13">
        <v>0.67272727272727273</v>
      </c>
      <c r="F156" s="13">
        <v>0.6</v>
      </c>
      <c r="G156" s="13">
        <v>0.50769230769230766</v>
      </c>
      <c r="H156" s="13">
        <v>0.54999999999999993</v>
      </c>
      <c r="I156" s="13">
        <v>0.56666666666666654</v>
      </c>
      <c r="J156" s="28">
        <v>0.59999999999999987</v>
      </c>
      <c r="K156" s="55">
        <v>1.25</v>
      </c>
      <c r="L156" s="26">
        <v>0.90384615384615397</v>
      </c>
      <c r="M156" s="28">
        <v>0.87500000000000011</v>
      </c>
      <c r="N156" s="28">
        <v>0.83333333333333337</v>
      </c>
      <c r="O156" s="28">
        <v>0.8</v>
      </c>
      <c r="P156" s="28">
        <v>0.76006701631701634</v>
      </c>
    </row>
    <row r="157" spans="1:16" ht="13.5" thickBot="1" x14ac:dyDescent="0.25">
      <c r="A157" s="8" t="s">
        <v>16</v>
      </c>
      <c r="B157" s="20">
        <v>2013</v>
      </c>
      <c r="C157" s="10" t="s">
        <v>7</v>
      </c>
      <c r="D157" s="11">
        <v>0.66153846153846163</v>
      </c>
      <c r="E157" s="13">
        <v>0.37272727272727268</v>
      </c>
      <c r="F157" s="14">
        <v>0.30000000000000004</v>
      </c>
      <c r="G157" s="14">
        <v>0.21538461538461537</v>
      </c>
      <c r="H157" s="14">
        <v>0.25</v>
      </c>
      <c r="I157" s="14">
        <v>0.26666666666666661</v>
      </c>
      <c r="J157" s="29">
        <v>0.29999999999999993</v>
      </c>
      <c r="K157" s="56">
        <v>0.95000000000000007</v>
      </c>
      <c r="L157" s="26">
        <v>0.60384615384615392</v>
      </c>
      <c r="M157" s="29">
        <v>0.57499999999999996</v>
      </c>
      <c r="N157" s="29">
        <v>0.53333333333333333</v>
      </c>
      <c r="O157" s="29">
        <v>0.5</v>
      </c>
      <c r="P157" s="29">
        <v>0.46070804195804199</v>
      </c>
    </row>
    <row r="158" spans="1:16" ht="13.5" thickBot="1" x14ac:dyDescent="0.25">
      <c r="A158" s="8" t="s">
        <v>13</v>
      </c>
      <c r="B158" s="20">
        <v>2013</v>
      </c>
      <c r="C158" s="6" t="s">
        <v>4</v>
      </c>
      <c r="D158" s="31" t="s">
        <v>36</v>
      </c>
      <c r="E158" s="50">
        <v>0.89999999999999991</v>
      </c>
      <c r="F158" s="12">
        <v>0.80454545454545456</v>
      </c>
      <c r="G158" s="12">
        <v>0.82307692307692315</v>
      </c>
      <c r="H158" s="12">
        <v>0.84999999999999976</v>
      </c>
      <c r="I158" s="12">
        <v>0.84999999999999976</v>
      </c>
      <c r="J158" s="27">
        <v>0.98461538461538467</v>
      </c>
      <c r="K158" s="54">
        <v>1.1666666666666665</v>
      </c>
      <c r="L158" s="27">
        <v>1.2653846153846153</v>
      </c>
      <c r="M158" s="26">
        <v>1.0714285714285714</v>
      </c>
      <c r="N158" s="42" t="s">
        <v>36</v>
      </c>
      <c r="O158" s="42" t="s">
        <v>36</v>
      </c>
      <c r="P158" s="27">
        <v>0.9684130684130684</v>
      </c>
    </row>
    <row r="159" spans="1:16" ht="13.5" thickBot="1" x14ac:dyDescent="0.25">
      <c r="A159" s="8" t="s">
        <v>13</v>
      </c>
      <c r="B159" s="20">
        <v>2013</v>
      </c>
      <c r="C159" s="8" t="s">
        <v>6</v>
      </c>
      <c r="D159" s="33" t="s">
        <v>36</v>
      </c>
      <c r="E159" s="51">
        <v>0.6</v>
      </c>
      <c r="F159" s="13">
        <v>0.50454545454545452</v>
      </c>
      <c r="G159" s="13">
        <v>0.52307692307692311</v>
      </c>
      <c r="H159" s="13">
        <v>0.54999999999999993</v>
      </c>
      <c r="I159" s="13">
        <v>0.54999999999999993</v>
      </c>
      <c r="J159" s="28">
        <v>0.6807692307692309</v>
      </c>
      <c r="K159" s="55">
        <v>0.86250000000000016</v>
      </c>
      <c r="L159" s="28">
        <v>0.96153846153846168</v>
      </c>
      <c r="M159" s="26">
        <v>0.77142857142857135</v>
      </c>
      <c r="N159" s="43" t="s">
        <v>36</v>
      </c>
      <c r="O159" s="43" t="s">
        <v>36</v>
      </c>
      <c r="P159" s="28">
        <v>0.66709540459540451</v>
      </c>
    </row>
    <row r="160" spans="1:16" ht="13.5" thickBot="1" x14ac:dyDescent="0.25">
      <c r="A160" s="8" t="s">
        <v>13</v>
      </c>
      <c r="B160" s="20">
        <v>2013</v>
      </c>
      <c r="C160" s="10" t="s">
        <v>7</v>
      </c>
      <c r="D160" s="35" t="s">
        <v>36</v>
      </c>
      <c r="E160" s="51">
        <v>0.30000000000000004</v>
      </c>
      <c r="F160" s="14">
        <v>0.20454545454545456</v>
      </c>
      <c r="G160" s="14">
        <v>0.22307692307692314</v>
      </c>
      <c r="H160" s="14">
        <v>0.25</v>
      </c>
      <c r="I160" s="14">
        <v>0.25</v>
      </c>
      <c r="J160" s="29">
        <v>0.38076923076923069</v>
      </c>
      <c r="K160" s="56">
        <v>0.56249999999999989</v>
      </c>
      <c r="L160" s="29">
        <v>0.66153846153846152</v>
      </c>
      <c r="M160" s="26">
        <v>0.47142857142857142</v>
      </c>
      <c r="N160" s="44" t="s">
        <v>36</v>
      </c>
      <c r="O160" s="44" t="s">
        <v>36</v>
      </c>
      <c r="P160" s="29">
        <v>0.36709540459540457</v>
      </c>
    </row>
    <row r="161" spans="1:16" ht="13.5" thickBot="1" x14ac:dyDescent="0.25">
      <c r="A161" s="8" t="s">
        <v>40</v>
      </c>
      <c r="B161" s="20">
        <v>2013</v>
      </c>
      <c r="C161" s="20" t="s">
        <v>4</v>
      </c>
      <c r="D161" s="7">
        <v>1.0692307692307692</v>
      </c>
      <c r="E161" s="27">
        <v>0.83499999999999996</v>
      </c>
      <c r="F161" s="27">
        <v>0.87727272727272732</v>
      </c>
      <c r="G161" s="27">
        <v>0.72692307692307689</v>
      </c>
      <c r="H161" s="27">
        <v>0.75416666666666654</v>
      </c>
      <c r="I161" s="37">
        <v>0.68333333333333357</v>
      </c>
      <c r="J161" s="27">
        <v>1.1192307692307693</v>
      </c>
      <c r="K161" s="54">
        <v>1.1500000000000001</v>
      </c>
      <c r="L161" s="27">
        <v>1.3230769230769228</v>
      </c>
      <c r="M161" s="27">
        <v>1.3499999999999999</v>
      </c>
      <c r="N161" s="27">
        <v>1.458333333333333</v>
      </c>
      <c r="O161" s="27">
        <v>1.1749999999999998</v>
      </c>
      <c r="P161" s="27">
        <v>1.0434639665889669</v>
      </c>
    </row>
    <row r="162" spans="1:16" ht="13.5" thickBot="1" x14ac:dyDescent="0.25">
      <c r="A162" s="8" t="s">
        <v>40</v>
      </c>
      <c r="B162" s="20">
        <v>2013</v>
      </c>
      <c r="C162" s="21" t="s">
        <v>6</v>
      </c>
      <c r="D162" s="9">
        <v>0.76923076923076938</v>
      </c>
      <c r="E162" s="28">
        <v>0.53</v>
      </c>
      <c r="F162" s="28">
        <v>0.57727272727272716</v>
      </c>
      <c r="G162" s="28">
        <v>0.42692307692307679</v>
      </c>
      <c r="H162" s="28">
        <v>0.45416666666666677</v>
      </c>
      <c r="I162" s="38">
        <v>0.3833333333333333</v>
      </c>
      <c r="J162" s="28">
        <v>0.8192307692307691</v>
      </c>
      <c r="K162" s="55">
        <v>0.83333333333333337</v>
      </c>
      <c r="L162" s="28">
        <v>1.0153846153846156</v>
      </c>
      <c r="M162" s="28">
        <v>1.0416666666666667</v>
      </c>
      <c r="N162" s="28">
        <v>1.1583333333333334</v>
      </c>
      <c r="O162" s="28">
        <v>0.875</v>
      </c>
      <c r="P162" s="28">
        <v>0.74032294094794093</v>
      </c>
    </row>
    <row r="163" spans="1:16" ht="13.5" thickBot="1" x14ac:dyDescent="0.25">
      <c r="A163" s="8" t="s">
        <v>40</v>
      </c>
      <c r="B163" s="20">
        <v>2013</v>
      </c>
      <c r="C163" s="23" t="s">
        <v>7</v>
      </c>
      <c r="D163" s="11">
        <v>0.46923076923076928</v>
      </c>
      <c r="E163" s="29">
        <v>0.23000000000000004</v>
      </c>
      <c r="F163" s="29">
        <v>0.25454545454545452</v>
      </c>
      <c r="G163" s="29">
        <v>0.20384615384615382</v>
      </c>
      <c r="H163" s="29">
        <v>0.2166666666666667</v>
      </c>
      <c r="I163" s="39">
        <v>0.17499999999999996</v>
      </c>
      <c r="J163" s="29">
        <v>0.51923076923076927</v>
      </c>
      <c r="K163" s="56">
        <v>0.53333333333333333</v>
      </c>
      <c r="L163" s="29">
        <v>0.71538461538461529</v>
      </c>
      <c r="M163" s="29">
        <v>0.7416666666666667</v>
      </c>
      <c r="N163" s="29">
        <v>0.85833333333333328</v>
      </c>
      <c r="O163" s="29">
        <v>0.57499999999999996</v>
      </c>
      <c r="P163" s="29">
        <v>0.45768648018648017</v>
      </c>
    </row>
    <row r="164" spans="1:16" ht="13.5" thickBot="1" x14ac:dyDescent="0.25">
      <c r="A164" s="8" t="s">
        <v>18</v>
      </c>
      <c r="B164" s="20">
        <v>2013</v>
      </c>
      <c r="C164" s="20" t="s">
        <v>4</v>
      </c>
      <c r="D164" s="42" t="s">
        <v>36</v>
      </c>
      <c r="E164" s="42" t="s">
        <v>36</v>
      </c>
      <c r="F164" s="42" t="s">
        <v>36</v>
      </c>
      <c r="G164" s="42" t="s">
        <v>36</v>
      </c>
      <c r="H164" s="42" t="s">
        <v>36</v>
      </c>
      <c r="I164" s="57" t="s">
        <v>36</v>
      </c>
      <c r="J164" s="42" t="s">
        <v>36</v>
      </c>
      <c r="K164" s="58" t="s">
        <v>36</v>
      </c>
      <c r="L164" s="27">
        <v>1.1583333333333334</v>
      </c>
      <c r="M164" s="27">
        <v>0.8833333333333333</v>
      </c>
      <c r="N164" s="27">
        <v>0.76666666666666661</v>
      </c>
      <c r="O164" s="42" t="s">
        <v>36</v>
      </c>
      <c r="P164" s="27">
        <v>0.93611111111111123</v>
      </c>
    </row>
    <row r="165" spans="1:16" ht="13.5" thickBot="1" x14ac:dyDescent="0.25">
      <c r="A165" s="8" t="s">
        <v>18</v>
      </c>
      <c r="B165" s="20">
        <v>2013</v>
      </c>
      <c r="C165" s="21" t="s">
        <v>6</v>
      </c>
      <c r="D165" s="43" t="s">
        <v>36</v>
      </c>
      <c r="E165" s="43" t="s">
        <v>36</v>
      </c>
      <c r="F165" s="43" t="s">
        <v>36</v>
      </c>
      <c r="G165" s="43" t="s">
        <v>36</v>
      </c>
      <c r="H165" s="43" t="s">
        <v>36</v>
      </c>
      <c r="I165" s="59" t="s">
        <v>36</v>
      </c>
      <c r="J165" s="43" t="s">
        <v>36</v>
      </c>
      <c r="K165" s="60" t="s">
        <v>36</v>
      </c>
      <c r="L165" s="28">
        <v>0.82500000000000007</v>
      </c>
      <c r="M165" s="28">
        <v>0.54999999999999993</v>
      </c>
      <c r="N165" s="28">
        <v>0.45833333333333343</v>
      </c>
      <c r="O165" s="43" t="s">
        <v>36</v>
      </c>
      <c r="P165" s="28">
        <v>0.61111111111111116</v>
      </c>
    </row>
    <row r="166" spans="1:16" ht="13.5" thickBot="1" x14ac:dyDescent="0.25">
      <c r="A166" s="8" t="s">
        <v>18</v>
      </c>
      <c r="B166" s="20">
        <v>2013</v>
      </c>
      <c r="C166" s="23" t="s">
        <v>7</v>
      </c>
      <c r="D166" s="44" t="s">
        <v>36</v>
      </c>
      <c r="E166" s="44" t="s">
        <v>36</v>
      </c>
      <c r="F166" s="44" t="s">
        <v>36</v>
      </c>
      <c r="G166" s="44" t="s">
        <v>36</v>
      </c>
      <c r="H166" s="44" t="s">
        <v>36</v>
      </c>
      <c r="I166" s="61" t="s">
        <v>36</v>
      </c>
      <c r="J166" s="44" t="s">
        <v>36</v>
      </c>
      <c r="K166" s="62" t="s">
        <v>36</v>
      </c>
      <c r="L166" s="29">
        <v>0.52500000000000002</v>
      </c>
      <c r="M166" s="29">
        <v>0.25</v>
      </c>
      <c r="N166" s="29">
        <v>0.19999999999999998</v>
      </c>
      <c r="O166" s="44" t="s">
        <v>36</v>
      </c>
      <c r="P166" s="29">
        <v>0.32500000000000001</v>
      </c>
    </row>
    <row r="167" spans="1:16" ht="13.5" thickBot="1" x14ac:dyDescent="0.25">
      <c r="A167" s="8" t="s">
        <v>5</v>
      </c>
      <c r="B167" s="20">
        <v>2014</v>
      </c>
      <c r="C167" s="20" t="s">
        <v>4</v>
      </c>
      <c r="D167" s="93">
        <v>0.72692307692307689</v>
      </c>
      <c r="E167" s="48">
        <v>0.61666666666666659</v>
      </c>
      <c r="F167" s="48">
        <v>0.71923076923076934</v>
      </c>
      <c r="G167" s="48">
        <v>0.73749999999999993</v>
      </c>
      <c r="H167" s="48">
        <v>0.8125</v>
      </c>
      <c r="I167" s="48">
        <v>0.74230769230769245</v>
      </c>
      <c r="J167" s="27">
        <v>0.55833333333333324</v>
      </c>
      <c r="K167" s="54">
        <v>0.49615384615384617</v>
      </c>
      <c r="L167" s="27">
        <v>0.43461538461538463</v>
      </c>
      <c r="M167" s="74">
        <v>0.59615384615384615</v>
      </c>
      <c r="N167" s="74">
        <v>0.72333333333333327</v>
      </c>
      <c r="O167" s="37">
        <v>0.8</v>
      </c>
      <c r="P167" s="27">
        <v>0.66364316239316234</v>
      </c>
    </row>
    <row r="168" spans="1:16" ht="13.5" thickBot="1" x14ac:dyDescent="0.25">
      <c r="A168" s="8" t="s">
        <v>5</v>
      </c>
      <c r="B168" s="20">
        <v>2014</v>
      </c>
      <c r="C168" s="21" t="s">
        <v>6</v>
      </c>
      <c r="D168" s="94">
        <v>0.40769230769230769</v>
      </c>
      <c r="E168" s="13">
        <v>0.29999999999999993</v>
      </c>
      <c r="F168" s="13">
        <v>0.40769230769230774</v>
      </c>
      <c r="G168" s="13">
        <v>0.40833333333333327</v>
      </c>
      <c r="H168" s="13">
        <v>0.4916666666666667</v>
      </c>
      <c r="I168" s="13">
        <v>0.40769230769230769</v>
      </c>
      <c r="J168" s="28">
        <v>0.23333333333333328</v>
      </c>
      <c r="K168" s="55">
        <v>0.2</v>
      </c>
      <c r="L168" s="22">
        <v>0.19615384615384618</v>
      </c>
      <c r="M168" s="22">
        <v>0.27692307692307688</v>
      </c>
      <c r="N168" s="22">
        <v>0.39166666666666666</v>
      </c>
      <c r="O168" s="38">
        <v>0.48461538461538461</v>
      </c>
      <c r="P168" s="28">
        <v>0.35048076923076921</v>
      </c>
    </row>
    <row r="169" spans="1:16" ht="13.5" thickBot="1" x14ac:dyDescent="0.25">
      <c r="A169" s="8" t="s">
        <v>5</v>
      </c>
      <c r="B169" s="20">
        <v>2014</v>
      </c>
      <c r="C169" s="23" t="s">
        <v>7</v>
      </c>
      <c r="D169" s="95">
        <v>0.18076923076923074</v>
      </c>
      <c r="E169" s="49">
        <v>0.14999999999999997</v>
      </c>
      <c r="F169" s="49">
        <v>0.1846153846153846</v>
      </c>
      <c r="G169" s="49">
        <v>0.19166666666666668</v>
      </c>
      <c r="H169" s="49">
        <v>0.21666666666666667</v>
      </c>
      <c r="I169" s="49">
        <v>0.18461538461538457</v>
      </c>
      <c r="J169" s="29">
        <v>0.11666666666666664</v>
      </c>
      <c r="K169" s="56">
        <v>0.1</v>
      </c>
      <c r="L169" s="86">
        <v>0.1</v>
      </c>
      <c r="M169" s="86">
        <v>0.13846153846153844</v>
      </c>
      <c r="N169" s="86">
        <v>0.17916666666666667</v>
      </c>
      <c r="O169" s="39">
        <v>0.21538461538461534</v>
      </c>
      <c r="P169" s="29">
        <v>0.16316773504273505</v>
      </c>
    </row>
    <row r="170" spans="1:16" ht="13.5" thickBot="1" x14ac:dyDescent="0.25">
      <c r="A170" s="8" t="s">
        <v>8</v>
      </c>
      <c r="B170" s="20">
        <v>2014</v>
      </c>
      <c r="C170" s="20" t="s">
        <v>4</v>
      </c>
      <c r="D170" s="93">
        <v>1.3538461538461539</v>
      </c>
      <c r="E170" s="48">
        <v>1.1958333333333331</v>
      </c>
      <c r="F170" s="48">
        <v>1.2346153846153847</v>
      </c>
      <c r="G170" s="48">
        <v>1.2374999999999998</v>
      </c>
      <c r="H170" s="48">
        <v>1.175</v>
      </c>
      <c r="I170" s="48">
        <v>0.96538461538461529</v>
      </c>
      <c r="J170" s="27">
        <v>0.92499999999999982</v>
      </c>
      <c r="K170" s="54">
        <v>0.88846153846153864</v>
      </c>
      <c r="L170" s="74">
        <v>0.9076923076923078</v>
      </c>
      <c r="M170" s="74">
        <v>0.9307692307692309</v>
      </c>
      <c r="N170" s="74">
        <v>1.1583333333333334</v>
      </c>
      <c r="O170" s="37">
        <v>1.2730769230769232</v>
      </c>
      <c r="P170" s="27">
        <v>1.103792735042735</v>
      </c>
    </row>
    <row r="171" spans="1:16" ht="13.5" thickBot="1" x14ac:dyDescent="0.25">
      <c r="A171" s="8" t="s">
        <v>8</v>
      </c>
      <c r="B171" s="20">
        <v>2014</v>
      </c>
      <c r="C171" s="21" t="s">
        <v>6</v>
      </c>
      <c r="D171" s="94">
        <v>1.0538461538461539</v>
      </c>
      <c r="E171" s="13">
        <v>0.89166666666666694</v>
      </c>
      <c r="F171" s="13">
        <v>0.9307692307692309</v>
      </c>
      <c r="G171" s="13">
        <v>0.92500000000000016</v>
      </c>
      <c r="H171" s="13">
        <v>0.87499999999999989</v>
      </c>
      <c r="I171" s="13">
        <v>0.66153846153846152</v>
      </c>
      <c r="J171" s="28">
        <v>0.59166666666666667</v>
      </c>
      <c r="K171" s="55">
        <v>0.58461538461538454</v>
      </c>
      <c r="L171" s="22">
        <v>0.60769230769230775</v>
      </c>
      <c r="M171" s="22">
        <v>0.63076923076923075</v>
      </c>
      <c r="N171" s="22">
        <v>0.85833333333333339</v>
      </c>
      <c r="O171" s="38">
        <v>0.96923076923076923</v>
      </c>
      <c r="P171" s="28">
        <v>0.79834401709401703</v>
      </c>
    </row>
    <row r="172" spans="1:16" ht="13.5" thickBot="1" x14ac:dyDescent="0.25">
      <c r="A172" s="8" t="s">
        <v>8</v>
      </c>
      <c r="B172" s="20">
        <v>2014</v>
      </c>
      <c r="C172" s="23" t="s">
        <v>7</v>
      </c>
      <c r="D172" s="95">
        <v>0.75384615384615372</v>
      </c>
      <c r="E172" s="49">
        <v>0.59166666666666656</v>
      </c>
      <c r="F172" s="49">
        <v>0.63076923076923075</v>
      </c>
      <c r="G172" s="49">
        <v>0.62499999999999989</v>
      </c>
      <c r="H172" s="49">
        <v>0.57500000000000007</v>
      </c>
      <c r="I172" s="49">
        <v>0.36153846153846153</v>
      </c>
      <c r="J172" s="29">
        <v>0.29166666666666669</v>
      </c>
      <c r="K172" s="56">
        <v>0.28461538461538471</v>
      </c>
      <c r="L172" s="86">
        <v>0.30769230769230771</v>
      </c>
      <c r="M172" s="86">
        <v>0.33076923076923076</v>
      </c>
      <c r="N172" s="86">
        <v>0.55833333333333346</v>
      </c>
      <c r="O172" s="39">
        <v>0.66923076923076918</v>
      </c>
      <c r="P172" s="29">
        <v>0.49834401709401704</v>
      </c>
    </row>
    <row r="173" spans="1:16" ht="13.5" thickBot="1" x14ac:dyDescent="0.25">
      <c r="A173" s="8" t="s">
        <v>9</v>
      </c>
      <c r="B173" s="20">
        <v>2014</v>
      </c>
      <c r="C173" s="20" t="s">
        <v>4</v>
      </c>
      <c r="D173" s="93">
        <v>1.0038461538461541</v>
      </c>
      <c r="E173" s="48">
        <v>1.1333333333333331</v>
      </c>
      <c r="F173" s="48">
        <v>1.2692307692307692</v>
      </c>
      <c r="G173" s="48">
        <v>1.2249999999999999</v>
      </c>
      <c r="H173" s="48">
        <v>1.2958333333333334</v>
      </c>
      <c r="I173" s="48">
        <v>1.023076923076923</v>
      </c>
      <c r="J173" s="27">
        <v>0.95416666666666661</v>
      </c>
      <c r="K173" s="54">
        <v>0.96923076923076923</v>
      </c>
      <c r="L173" s="74">
        <v>1.0846153846153848</v>
      </c>
      <c r="M173" s="74">
        <v>1.0846153846153845</v>
      </c>
      <c r="N173" s="74">
        <v>1.1541666666666668</v>
      </c>
      <c r="O173" s="27">
        <v>1.1846153846153842</v>
      </c>
      <c r="P173" s="27">
        <v>1.1151442307692305</v>
      </c>
    </row>
    <row r="174" spans="1:16" ht="13.5" thickBot="1" x14ac:dyDescent="0.25">
      <c r="A174" s="8" t="s">
        <v>9</v>
      </c>
      <c r="B174" s="20">
        <v>2014</v>
      </c>
      <c r="C174" s="21" t="s">
        <v>6</v>
      </c>
      <c r="D174" s="94">
        <v>0.69230769230769229</v>
      </c>
      <c r="E174" s="13">
        <v>0.83333333333333348</v>
      </c>
      <c r="F174" s="13">
        <v>0.96923076923076923</v>
      </c>
      <c r="G174" s="13">
        <v>0.92500000000000016</v>
      </c>
      <c r="H174" s="13">
        <v>0.9916666666666667</v>
      </c>
      <c r="I174" s="13">
        <v>0.72307692307692306</v>
      </c>
      <c r="J174" s="28">
        <v>0.64166666666666672</v>
      </c>
      <c r="K174" s="55">
        <v>0.65384615384615385</v>
      </c>
      <c r="L174" s="22">
        <v>0.78461538461538471</v>
      </c>
      <c r="M174" s="22">
        <v>0.78461538461538471</v>
      </c>
      <c r="N174" s="22">
        <v>0.85000000000000009</v>
      </c>
      <c r="O174" s="28">
        <v>0.8846153846153848</v>
      </c>
      <c r="P174" s="28">
        <v>0.81116452991452992</v>
      </c>
    </row>
    <row r="175" spans="1:16" x14ac:dyDescent="0.2">
      <c r="A175" s="8" t="s">
        <v>9</v>
      </c>
      <c r="B175" s="20">
        <v>2014</v>
      </c>
      <c r="C175" s="21" t="s">
        <v>7</v>
      </c>
      <c r="D175" s="94">
        <v>0.39230769230769236</v>
      </c>
      <c r="E175" s="13">
        <v>0.53333333333333333</v>
      </c>
      <c r="F175" s="13">
        <v>0.66923076923076918</v>
      </c>
      <c r="G175" s="13">
        <v>0.62499999999999989</v>
      </c>
      <c r="H175" s="13">
        <v>0.69166666666666654</v>
      </c>
      <c r="I175" s="13">
        <v>0.42307692307692307</v>
      </c>
      <c r="J175" s="28">
        <v>0.34166666666666662</v>
      </c>
      <c r="K175" s="55">
        <v>0.35384615384615387</v>
      </c>
      <c r="L175" s="22">
        <v>0.48461538461538461</v>
      </c>
      <c r="M175" s="22">
        <v>0.48461538461538467</v>
      </c>
      <c r="N175" s="22">
        <v>0.55000000000000004</v>
      </c>
      <c r="O175" s="28">
        <v>0.58461538461538443</v>
      </c>
      <c r="P175" s="28">
        <v>0.51116452991452987</v>
      </c>
    </row>
    <row r="176" spans="1:16" x14ac:dyDescent="0.2">
      <c r="A176" s="124" t="s">
        <v>10</v>
      </c>
      <c r="B176" s="124">
        <v>2014</v>
      </c>
      <c r="C176" s="124" t="s">
        <v>4</v>
      </c>
      <c r="D176" s="125">
        <v>1.0000000000000002</v>
      </c>
      <c r="E176" s="125">
        <v>1.0083333333333333</v>
      </c>
      <c r="F176" s="125">
        <v>1.0615384615384615</v>
      </c>
      <c r="G176" s="125">
        <v>0.875</v>
      </c>
      <c r="H176" s="125">
        <v>0.93333333333333324</v>
      </c>
      <c r="I176" s="125">
        <v>0.86153846153846148</v>
      </c>
      <c r="J176" s="125">
        <v>0.87083333333333346</v>
      </c>
      <c r="K176" s="125">
        <v>0.87692307692307714</v>
      </c>
      <c r="L176" s="125">
        <v>1.0230769230769232</v>
      </c>
      <c r="M176" s="125">
        <v>1.1153846153846154</v>
      </c>
      <c r="N176" s="125">
        <v>1.1124999999999998</v>
      </c>
      <c r="O176" s="125">
        <v>1.1807692307692308</v>
      </c>
      <c r="P176" s="125">
        <v>0.9932692307692309</v>
      </c>
    </row>
    <row r="177" spans="1:16" x14ac:dyDescent="0.2">
      <c r="A177" s="124" t="s">
        <v>10</v>
      </c>
      <c r="B177" s="124">
        <v>2014</v>
      </c>
      <c r="C177" s="124" t="s">
        <v>6</v>
      </c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</row>
    <row r="178" spans="1:16" x14ac:dyDescent="0.2">
      <c r="A178" s="124" t="s">
        <v>10</v>
      </c>
      <c r="B178" s="124">
        <v>2014</v>
      </c>
      <c r="C178" s="124" t="s">
        <v>7</v>
      </c>
      <c r="D178" s="125">
        <v>0.69230769230769229</v>
      </c>
      <c r="E178" s="125">
        <v>0.70833333333333337</v>
      </c>
      <c r="F178" s="125">
        <v>0.74615384615384606</v>
      </c>
      <c r="G178" s="125">
        <v>0.55000000000000004</v>
      </c>
      <c r="H178" s="125">
        <v>0.6166666666666667</v>
      </c>
      <c r="I178" s="125">
        <v>0.52307692307692311</v>
      </c>
      <c r="J178" s="125">
        <v>0.55833333333333324</v>
      </c>
      <c r="K178" s="125">
        <v>0.56923076923076921</v>
      </c>
      <c r="L178" s="125">
        <v>0.72307692307692306</v>
      </c>
      <c r="M178" s="125">
        <v>0.81538461538461526</v>
      </c>
      <c r="N178" s="125">
        <v>0.80833333333333346</v>
      </c>
      <c r="O178" s="125">
        <v>0.86923076923076947</v>
      </c>
      <c r="P178" s="125">
        <v>0.68167735042735034</v>
      </c>
    </row>
    <row r="179" spans="1:16" ht="13.5" thickBot="1" x14ac:dyDescent="0.25">
      <c r="A179" s="124" t="s">
        <v>11</v>
      </c>
      <c r="B179">
        <v>2014</v>
      </c>
      <c r="C179" s="21" t="s">
        <v>4</v>
      </c>
      <c r="D179" s="94">
        <v>0.54076923076923078</v>
      </c>
      <c r="E179" s="13">
        <v>0.55416666666666659</v>
      </c>
      <c r="F179" s="13">
        <v>0.58384615384615368</v>
      </c>
      <c r="G179" s="13">
        <v>0.57083333333333319</v>
      </c>
      <c r="H179" s="13">
        <v>0.61416666666666664</v>
      </c>
      <c r="I179" s="13">
        <v>0.58461538461538454</v>
      </c>
      <c r="J179" s="28">
        <v>0.52083333333333337</v>
      </c>
      <c r="K179" s="55">
        <v>0.32692307692307687</v>
      </c>
      <c r="L179" s="9">
        <v>0.28076923076923072</v>
      </c>
      <c r="M179" s="9">
        <v>0.43076923076923074</v>
      </c>
      <c r="N179" s="9">
        <v>0.59333333333333327</v>
      </c>
      <c r="O179" s="28">
        <v>0.8076923076923076</v>
      </c>
      <c r="P179" s="28">
        <v>0.53405982905982907</v>
      </c>
    </row>
    <row r="180" spans="1:16" ht="13.5" thickBot="1" x14ac:dyDescent="0.25">
      <c r="A180" s="124" t="s">
        <v>11</v>
      </c>
      <c r="B180" s="127">
        <v>2014</v>
      </c>
      <c r="C180" s="21" t="s">
        <v>6</v>
      </c>
      <c r="D180" s="94">
        <v>0.2461538461538462</v>
      </c>
      <c r="E180" s="13">
        <v>0.23333333333333331</v>
      </c>
      <c r="F180" s="13">
        <v>0.27692307692307688</v>
      </c>
      <c r="G180" s="13">
        <v>0.24999999999999992</v>
      </c>
      <c r="H180" s="13">
        <v>0.29166666666666669</v>
      </c>
      <c r="I180" s="13">
        <v>0.2461538461538462</v>
      </c>
      <c r="J180" s="28">
        <v>0.19999999999999998</v>
      </c>
      <c r="K180" s="55">
        <v>0.15769230769230763</v>
      </c>
      <c r="L180" s="22">
        <v>0.14999999999999997</v>
      </c>
      <c r="M180" s="22">
        <v>0.18076923076923074</v>
      </c>
      <c r="N180" s="22">
        <v>0.27499999999999997</v>
      </c>
      <c r="O180" s="28">
        <v>0.48461538461538461</v>
      </c>
      <c r="P180" s="28">
        <v>0.24935897435897433</v>
      </c>
    </row>
    <row r="181" spans="1:16" ht="13.5" thickBot="1" x14ac:dyDescent="0.25">
      <c r="A181" s="124" t="s">
        <v>11</v>
      </c>
      <c r="B181" s="127">
        <v>2014</v>
      </c>
      <c r="C181" s="23" t="s">
        <v>7</v>
      </c>
      <c r="D181" s="95">
        <v>0.1230769230769231</v>
      </c>
      <c r="E181" s="49">
        <v>0.11666666666666665</v>
      </c>
      <c r="F181" s="49">
        <v>0.13846153846153844</v>
      </c>
      <c r="G181" s="49">
        <v>0.12499999999999996</v>
      </c>
      <c r="H181" s="49">
        <v>0.14583333333333334</v>
      </c>
      <c r="I181" s="49">
        <v>0.1230769230769231</v>
      </c>
      <c r="J181" s="29">
        <v>9.9999999999999992E-2</v>
      </c>
      <c r="K181" s="56">
        <v>0.1</v>
      </c>
      <c r="L181" s="86">
        <v>0.1</v>
      </c>
      <c r="M181" s="86">
        <v>0.1</v>
      </c>
      <c r="N181" s="86">
        <v>0.13749999999999998</v>
      </c>
      <c r="O181" s="29">
        <v>0.2153846153846154</v>
      </c>
      <c r="P181" s="29">
        <v>0.12708333333333333</v>
      </c>
    </row>
    <row r="182" spans="1:16" ht="13.5" thickBot="1" x14ac:dyDescent="0.25">
      <c r="A182" s="124" t="s">
        <v>12</v>
      </c>
      <c r="B182" s="127">
        <v>2014</v>
      </c>
      <c r="C182" s="20" t="s">
        <v>4</v>
      </c>
      <c r="D182" s="93">
        <v>0.54076923076923078</v>
      </c>
      <c r="E182" s="48">
        <v>0.54999999999999993</v>
      </c>
      <c r="F182" s="48">
        <v>0.58076923076923059</v>
      </c>
      <c r="G182" s="48">
        <v>0.57083333333333319</v>
      </c>
      <c r="H182" s="48">
        <v>0.61416666666666664</v>
      </c>
      <c r="I182" s="48">
        <v>0.58461538461538454</v>
      </c>
      <c r="J182" s="27">
        <v>0.52083333333333337</v>
      </c>
      <c r="K182" s="54">
        <v>0.32692307692307687</v>
      </c>
      <c r="L182" s="74">
        <v>0.27692307692307688</v>
      </c>
      <c r="M182" s="74">
        <v>0.43076923076923074</v>
      </c>
      <c r="N182" s="74">
        <v>0.59333333333333327</v>
      </c>
      <c r="O182" s="27">
        <v>0.77692307692307694</v>
      </c>
      <c r="P182" s="27">
        <v>0.5305715811965811</v>
      </c>
    </row>
    <row r="183" spans="1:16" ht="13.5" thickBot="1" x14ac:dyDescent="0.25">
      <c r="A183" s="124" t="s">
        <v>12</v>
      </c>
      <c r="B183" s="127">
        <v>2014</v>
      </c>
      <c r="C183" s="21" t="s">
        <v>6</v>
      </c>
      <c r="D183" s="94">
        <v>0.2461538461538462</v>
      </c>
      <c r="E183" s="13">
        <v>0.22500000000000001</v>
      </c>
      <c r="F183" s="13">
        <v>0.26923076923076922</v>
      </c>
      <c r="G183" s="13">
        <v>0.24999999999999992</v>
      </c>
      <c r="H183" s="13">
        <v>0.29166666666666669</v>
      </c>
      <c r="I183" s="13">
        <v>0.2461538461538462</v>
      </c>
      <c r="J183" s="28">
        <v>0.19999999999999998</v>
      </c>
      <c r="K183" s="55">
        <v>0.15769230769230763</v>
      </c>
      <c r="L183" s="22">
        <v>0.14999999999999997</v>
      </c>
      <c r="M183" s="22">
        <v>0.18076923076923074</v>
      </c>
      <c r="N183" s="22">
        <v>0.27499999999999997</v>
      </c>
      <c r="O183" s="28">
        <v>0.46153846153846156</v>
      </c>
      <c r="P183" s="28">
        <v>0.24610042735042734</v>
      </c>
    </row>
    <row r="184" spans="1:16" ht="13.5" thickBot="1" x14ac:dyDescent="0.25">
      <c r="A184" s="124" t="s">
        <v>12</v>
      </c>
      <c r="B184" s="127">
        <v>2014</v>
      </c>
      <c r="C184" s="8" t="s">
        <v>7</v>
      </c>
      <c r="D184" s="9"/>
      <c r="E184" s="13"/>
      <c r="F184" s="13"/>
      <c r="G184" s="13"/>
      <c r="H184" s="13"/>
      <c r="I184" s="13"/>
      <c r="J184" s="28"/>
      <c r="K184" s="55"/>
      <c r="L184" s="26"/>
      <c r="M184" s="26"/>
      <c r="N184" s="26"/>
      <c r="O184" s="28"/>
      <c r="P184" s="28"/>
    </row>
    <row r="185" spans="1:16" ht="13.5" thickBot="1" x14ac:dyDescent="0.25">
      <c r="A185" s="124" t="s">
        <v>14</v>
      </c>
      <c r="B185" s="127">
        <v>2014</v>
      </c>
      <c r="C185" s="20" t="s">
        <v>4</v>
      </c>
      <c r="D185" s="93">
        <v>0.61923076923076914</v>
      </c>
      <c r="E185" s="48">
        <v>0.57499999999999996</v>
      </c>
      <c r="F185" s="48">
        <v>0.67307692307692313</v>
      </c>
      <c r="G185" s="48">
        <v>0.6875</v>
      </c>
      <c r="H185" s="48">
        <v>0.74999999999999989</v>
      </c>
      <c r="I185" s="48">
        <v>0.64230769230769214</v>
      </c>
      <c r="J185" s="27">
        <v>0.56249999999999989</v>
      </c>
      <c r="K185" s="54">
        <v>0.32692307692307687</v>
      </c>
      <c r="L185" s="27">
        <v>0.41538461538461535</v>
      </c>
      <c r="M185" s="27">
        <v>0.64615384615384619</v>
      </c>
      <c r="N185" s="96">
        <v>0.74333333333333329</v>
      </c>
      <c r="O185" s="27">
        <v>0.99230769230769245</v>
      </c>
      <c r="P185" s="27">
        <v>0.63614316239316238</v>
      </c>
    </row>
    <row r="186" spans="1:16" ht="13.5" thickBot="1" x14ac:dyDescent="0.25">
      <c r="A186" s="124" t="s">
        <v>14</v>
      </c>
      <c r="B186" s="127">
        <v>2014</v>
      </c>
      <c r="C186" s="21" t="s">
        <v>6</v>
      </c>
      <c r="D186" s="94">
        <v>0.29999999999999993</v>
      </c>
      <c r="E186" s="13">
        <v>0.25</v>
      </c>
      <c r="F186" s="13">
        <v>0.35384615384615387</v>
      </c>
      <c r="G186" s="13">
        <v>0.375</v>
      </c>
      <c r="H186" s="13">
        <v>0.43333333333333335</v>
      </c>
      <c r="I186" s="13">
        <v>0.3307692307692307</v>
      </c>
      <c r="J186" s="28">
        <v>0.2583333333333333</v>
      </c>
      <c r="K186" s="55">
        <v>0.16153846153846152</v>
      </c>
      <c r="L186" s="28">
        <v>0.2</v>
      </c>
      <c r="M186" s="28">
        <v>0.31538461538461537</v>
      </c>
      <c r="N186" s="26">
        <v>0.40833333333333338</v>
      </c>
      <c r="O186" s="28">
        <v>0.67692307692307696</v>
      </c>
      <c r="P186" s="28">
        <v>0.33862179487179489</v>
      </c>
    </row>
    <row r="187" spans="1:16" ht="13.5" thickBot="1" x14ac:dyDescent="0.25">
      <c r="A187" s="124" t="s">
        <v>14</v>
      </c>
      <c r="B187" s="127">
        <v>2014</v>
      </c>
      <c r="C187" s="23" t="s">
        <v>7</v>
      </c>
      <c r="D187" s="95">
        <v>0.14999999999999997</v>
      </c>
      <c r="E187" s="49">
        <v>0.125</v>
      </c>
      <c r="F187" s="49">
        <v>0.17307692307692307</v>
      </c>
      <c r="G187" s="49">
        <v>0.18333333333333332</v>
      </c>
      <c r="H187" s="49">
        <v>0.20416666666666669</v>
      </c>
      <c r="I187" s="49">
        <v>0.16153846153846146</v>
      </c>
      <c r="J187" s="29">
        <v>0.12916666666666665</v>
      </c>
      <c r="K187" s="56">
        <v>0.1</v>
      </c>
      <c r="L187" s="29">
        <v>0.11153846153846152</v>
      </c>
      <c r="M187" s="29">
        <v>0.15384615384615383</v>
      </c>
      <c r="N187" s="97">
        <v>0.18333333333333332</v>
      </c>
      <c r="O187" s="29">
        <v>0.37692307692307697</v>
      </c>
      <c r="P187" s="29">
        <v>0.17099358974358977</v>
      </c>
    </row>
    <row r="188" spans="1:16" ht="13.5" thickBot="1" x14ac:dyDescent="0.25">
      <c r="A188" s="124" t="s">
        <v>16</v>
      </c>
      <c r="B188" s="127">
        <v>2014</v>
      </c>
      <c r="C188" s="20" t="s">
        <v>4</v>
      </c>
      <c r="D188" s="93">
        <v>0.93846153846153868</v>
      </c>
      <c r="E188" s="48">
        <v>0.90000000000000024</v>
      </c>
      <c r="F188" s="48">
        <v>1</v>
      </c>
      <c r="G188" s="48">
        <v>1.1333333333333335</v>
      </c>
      <c r="H188" s="48">
        <v>1.0333333333333334</v>
      </c>
      <c r="I188" s="48">
        <v>0.84230769230769242</v>
      </c>
      <c r="J188" s="27">
        <v>0.79583333333333328</v>
      </c>
      <c r="K188" s="54">
        <v>0.80769230769230771</v>
      </c>
      <c r="L188" s="96">
        <v>0.85769230769230786</v>
      </c>
      <c r="M188" s="27">
        <v>0.86923076923076947</v>
      </c>
      <c r="N188" s="27">
        <v>1.0249999999999999</v>
      </c>
      <c r="O188" s="27">
        <v>1.0538461538461539</v>
      </c>
      <c r="P188" s="27">
        <v>0.9380608974358976</v>
      </c>
    </row>
    <row r="189" spans="1:16" ht="13.5" thickBot="1" x14ac:dyDescent="0.25">
      <c r="A189" s="124" t="s">
        <v>16</v>
      </c>
      <c r="B189" s="127">
        <v>2014</v>
      </c>
      <c r="C189" s="21" t="s">
        <v>6</v>
      </c>
      <c r="D189" s="94">
        <v>0.63076923076923075</v>
      </c>
      <c r="E189" s="13">
        <v>0.6</v>
      </c>
      <c r="F189" s="13">
        <v>0.7</v>
      </c>
      <c r="G189" s="13">
        <v>0.83333333333333337</v>
      </c>
      <c r="H189" s="13">
        <v>0.73333333333333339</v>
      </c>
      <c r="I189" s="13">
        <v>0.53846153846153844</v>
      </c>
      <c r="J189" s="28">
        <v>0.47499999999999992</v>
      </c>
      <c r="K189" s="55">
        <v>0.49230769230769234</v>
      </c>
      <c r="L189" s="26">
        <v>0.55384615384615388</v>
      </c>
      <c r="M189" s="28">
        <v>0.56923076923076932</v>
      </c>
      <c r="N189" s="28">
        <v>0.72499999999999998</v>
      </c>
      <c r="O189" s="28">
        <v>0.75384615384615372</v>
      </c>
      <c r="P189" s="28">
        <v>0.63376068376068362</v>
      </c>
    </row>
    <row r="190" spans="1:16" ht="13.5" thickBot="1" x14ac:dyDescent="0.25">
      <c r="A190" s="124" t="s">
        <v>16</v>
      </c>
      <c r="B190" s="127">
        <v>2014</v>
      </c>
      <c r="C190" s="23" t="s">
        <v>7</v>
      </c>
      <c r="D190" s="95">
        <v>0.3461538461538462</v>
      </c>
      <c r="E190" s="49">
        <v>0.29999999999999993</v>
      </c>
      <c r="F190" s="49">
        <v>0.4</v>
      </c>
      <c r="G190" s="49">
        <v>0.53333333333333333</v>
      </c>
      <c r="H190" s="49">
        <v>0.43333333333333335</v>
      </c>
      <c r="I190" s="49">
        <v>0.24615384615384622</v>
      </c>
      <c r="J190" s="29">
        <v>0.19999999999999998</v>
      </c>
      <c r="K190" s="56">
        <v>0.2</v>
      </c>
      <c r="L190" s="97">
        <v>0.25384615384615389</v>
      </c>
      <c r="M190" s="29">
        <v>0.27692307692307694</v>
      </c>
      <c r="N190" s="29">
        <v>0.42500000000000004</v>
      </c>
      <c r="O190" s="29">
        <v>0.4538461538461539</v>
      </c>
      <c r="P190" s="29">
        <v>0.33904914529914532</v>
      </c>
    </row>
    <row r="191" spans="1:16" ht="13.5" thickBot="1" x14ac:dyDescent="0.25">
      <c r="A191" s="124" t="s">
        <v>13</v>
      </c>
      <c r="B191" s="127">
        <v>2014</v>
      </c>
      <c r="C191" s="20" t="s">
        <v>4</v>
      </c>
      <c r="D191" s="72" t="s">
        <v>36</v>
      </c>
      <c r="E191" s="98">
        <v>0.87222222222222223</v>
      </c>
      <c r="F191" s="48">
        <v>0.98846153846153839</v>
      </c>
      <c r="G191" s="48">
        <v>0.91250000000000009</v>
      </c>
      <c r="H191" s="48">
        <v>0.93749999999999989</v>
      </c>
      <c r="I191" s="48">
        <v>0.83461538461538454</v>
      </c>
      <c r="J191" s="27">
        <v>0.82916666666666661</v>
      </c>
      <c r="K191" s="54">
        <v>0.65384615384615374</v>
      </c>
      <c r="L191" s="27">
        <v>0.67307692307692313</v>
      </c>
      <c r="M191" s="96">
        <v>0.68461538461538451</v>
      </c>
      <c r="N191" s="27">
        <v>0.79166666666666652</v>
      </c>
      <c r="O191" s="27">
        <v>0.9</v>
      </c>
      <c r="P191" s="27">
        <v>0.82524281274281286</v>
      </c>
    </row>
    <row r="192" spans="1:16" ht="13.5" thickBot="1" x14ac:dyDescent="0.25">
      <c r="A192" s="124" t="s">
        <v>13</v>
      </c>
      <c r="B192" s="127">
        <v>2014</v>
      </c>
      <c r="C192" s="21" t="s">
        <v>6</v>
      </c>
      <c r="D192" s="76" t="s">
        <v>36</v>
      </c>
      <c r="E192" s="51">
        <v>0.53333333333333333</v>
      </c>
      <c r="F192" s="13">
        <v>0.68461538461538463</v>
      </c>
      <c r="G192" s="13">
        <v>0.60833333333333328</v>
      </c>
      <c r="H192" s="13">
        <v>0.625</v>
      </c>
      <c r="I192" s="13">
        <v>0.51538461538461544</v>
      </c>
      <c r="J192" s="28">
        <v>0.52500000000000002</v>
      </c>
      <c r="K192" s="55">
        <v>0.35384615384615375</v>
      </c>
      <c r="L192" s="28">
        <v>0.3692307692307692</v>
      </c>
      <c r="M192" s="26">
        <v>0.38461538461538464</v>
      </c>
      <c r="N192" s="28">
        <v>0.46666666666666662</v>
      </c>
      <c r="O192" s="28">
        <v>0.6</v>
      </c>
      <c r="P192" s="28">
        <v>0.51509324009324009</v>
      </c>
    </row>
    <row r="193" spans="1:16" ht="13.5" thickBot="1" x14ac:dyDescent="0.25">
      <c r="A193" s="124" t="s">
        <v>13</v>
      </c>
      <c r="B193" s="127">
        <v>2014</v>
      </c>
      <c r="C193" s="23" t="s">
        <v>7</v>
      </c>
      <c r="D193" s="78" t="s">
        <v>36</v>
      </c>
      <c r="E193" s="99">
        <v>0.23333333333333334</v>
      </c>
      <c r="F193" s="49">
        <v>0.38461538461538464</v>
      </c>
      <c r="G193" s="49">
        <v>0.30833333333333335</v>
      </c>
      <c r="H193" s="49">
        <v>0.32500000000000001</v>
      </c>
      <c r="I193" s="49">
        <v>0.22307692307692314</v>
      </c>
      <c r="J193" s="29">
        <v>0.22500000000000006</v>
      </c>
      <c r="K193" s="56">
        <v>0.16923076923076921</v>
      </c>
      <c r="L193" s="29">
        <v>0.1846153846153846</v>
      </c>
      <c r="M193" s="97">
        <v>0.18076923076923074</v>
      </c>
      <c r="N193" s="29">
        <v>0.19583333333333333</v>
      </c>
      <c r="O193" s="29">
        <v>0.3</v>
      </c>
      <c r="P193" s="29">
        <v>0.24816433566433566</v>
      </c>
    </row>
    <row r="194" spans="1:16" ht="13.5" thickBot="1" x14ac:dyDescent="0.25">
      <c r="A194" s="124" t="s">
        <v>40</v>
      </c>
      <c r="B194" s="127">
        <v>2014</v>
      </c>
      <c r="C194" s="20" t="s">
        <v>4</v>
      </c>
      <c r="D194" s="7">
        <v>0.73846153846153861</v>
      </c>
      <c r="E194" s="27">
        <v>0.80499999999999994</v>
      </c>
      <c r="F194" s="27">
        <v>0.96923076923076923</v>
      </c>
      <c r="G194" s="27">
        <v>0.83333333333333315</v>
      </c>
      <c r="H194" s="27">
        <v>0.79583333333333306</v>
      </c>
      <c r="I194" s="37">
        <v>0.81923076923076921</v>
      </c>
      <c r="J194" s="27">
        <v>0.68333333333333357</v>
      </c>
      <c r="K194" s="54">
        <v>0.64230769230769214</v>
      </c>
      <c r="L194" s="27">
        <v>0.55384615384615377</v>
      </c>
      <c r="M194" s="27">
        <v>0.64230769230769225</v>
      </c>
      <c r="N194" s="27">
        <v>0.98749999999999993</v>
      </c>
      <c r="O194" s="27">
        <v>1.1538461538461535</v>
      </c>
      <c r="P194" s="27">
        <v>0.80201923076923076</v>
      </c>
    </row>
    <row r="195" spans="1:16" ht="13.5" thickBot="1" x14ac:dyDescent="0.25">
      <c r="A195" s="124" t="s">
        <v>40</v>
      </c>
      <c r="B195" s="127">
        <v>2014</v>
      </c>
      <c r="C195" s="21" t="s">
        <v>6</v>
      </c>
      <c r="D195" s="9">
        <v>0.42307692307692302</v>
      </c>
      <c r="E195" s="28">
        <v>0.49000000000000005</v>
      </c>
      <c r="F195" s="28">
        <v>0.65384615384615385</v>
      </c>
      <c r="G195" s="28">
        <v>0.5</v>
      </c>
      <c r="H195" s="28">
        <v>0.46666666666666679</v>
      </c>
      <c r="I195" s="38">
        <v>0.49230769230769234</v>
      </c>
      <c r="J195" s="28">
        <v>0.34999999999999992</v>
      </c>
      <c r="K195" s="55">
        <v>0.33846153846153842</v>
      </c>
      <c r="L195" s="28">
        <v>0.25384615384615389</v>
      </c>
      <c r="M195" s="28">
        <v>0.33076923076923076</v>
      </c>
      <c r="N195" s="28">
        <v>0.68333333333333346</v>
      </c>
      <c r="O195" s="28">
        <v>0.84615384615384626</v>
      </c>
      <c r="P195" s="28">
        <v>0.48570512820512829</v>
      </c>
    </row>
    <row r="196" spans="1:16" x14ac:dyDescent="0.2">
      <c r="A196" s="124" t="s">
        <v>40</v>
      </c>
      <c r="B196" s="127">
        <v>2014</v>
      </c>
      <c r="C196" s="21" t="s">
        <v>7</v>
      </c>
      <c r="D196" s="9">
        <v>0.20769230769230768</v>
      </c>
      <c r="E196" s="28">
        <v>0.23000000000000004</v>
      </c>
      <c r="F196" s="28">
        <v>0.35384615384615387</v>
      </c>
      <c r="G196" s="28">
        <v>0.19999999999999998</v>
      </c>
      <c r="H196" s="28">
        <v>0.20833333333333334</v>
      </c>
      <c r="I196" s="38">
        <v>0.21538461538461545</v>
      </c>
      <c r="J196" s="28">
        <v>0.16666666666666663</v>
      </c>
      <c r="K196" s="55">
        <v>0.16153846153846152</v>
      </c>
      <c r="L196" s="28">
        <v>0.12692307692307694</v>
      </c>
      <c r="M196" s="28">
        <v>0.16538461538461538</v>
      </c>
      <c r="N196" s="28">
        <v>0.40000000000000008</v>
      </c>
      <c r="O196" s="28">
        <v>0.5461538461538461</v>
      </c>
      <c r="P196" s="28">
        <v>0.2484935897435897</v>
      </c>
    </row>
    <row r="197" spans="1:16" x14ac:dyDescent="0.2">
      <c r="A197" s="124" t="s">
        <v>18</v>
      </c>
      <c r="B197" s="128">
        <v>2014</v>
      </c>
      <c r="C197" s="124" t="s">
        <v>4</v>
      </c>
      <c r="D197" s="126" t="s">
        <v>36</v>
      </c>
      <c r="E197" s="126" t="s">
        <v>36</v>
      </c>
      <c r="F197" s="126" t="s">
        <v>36</v>
      </c>
      <c r="G197" s="126" t="s">
        <v>36</v>
      </c>
      <c r="H197" s="126" t="s">
        <v>36</v>
      </c>
      <c r="I197" s="126" t="s">
        <v>36</v>
      </c>
      <c r="J197" s="126" t="s">
        <v>36</v>
      </c>
      <c r="K197" s="126" t="s">
        <v>36</v>
      </c>
      <c r="L197" s="125">
        <v>0.29545454545454536</v>
      </c>
      <c r="M197" s="125">
        <v>0.45000000000000007</v>
      </c>
      <c r="N197" s="125">
        <v>0.56249999999999989</v>
      </c>
      <c r="O197" s="126" t="s">
        <v>36</v>
      </c>
      <c r="P197" s="125">
        <v>0.43598484848484836</v>
      </c>
    </row>
    <row r="198" spans="1:16" x14ac:dyDescent="0.2">
      <c r="A198" s="124" t="s">
        <v>18</v>
      </c>
      <c r="B198" s="128">
        <v>2014</v>
      </c>
      <c r="C198" s="124" t="s">
        <v>6</v>
      </c>
      <c r="D198" s="126" t="s">
        <v>36</v>
      </c>
      <c r="E198" s="126" t="s">
        <v>36</v>
      </c>
      <c r="F198" s="126" t="s">
        <v>36</v>
      </c>
      <c r="G198" s="126" t="s">
        <v>36</v>
      </c>
      <c r="H198" s="126" t="s">
        <v>36</v>
      </c>
      <c r="I198" s="126" t="s">
        <v>36</v>
      </c>
      <c r="J198" s="126" t="s">
        <v>36</v>
      </c>
      <c r="K198" s="126" t="s">
        <v>36</v>
      </c>
      <c r="L198" s="125">
        <v>0.14999999999999997</v>
      </c>
      <c r="M198" s="125">
        <v>0.20384615384615387</v>
      </c>
      <c r="N198" s="125">
        <v>0.26666666666666661</v>
      </c>
      <c r="O198" s="126" t="s">
        <v>36</v>
      </c>
      <c r="P198" s="125">
        <v>0.2068376068376068</v>
      </c>
    </row>
    <row r="199" spans="1:16" ht="13.5" thickBot="1" x14ac:dyDescent="0.25">
      <c r="A199" s="124" t="s">
        <v>18</v>
      </c>
      <c r="B199" s="128">
        <v>2014</v>
      </c>
      <c r="C199" s="124" t="s">
        <v>7</v>
      </c>
      <c r="D199" s="126" t="s">
        <v>36</v>
      </c>
      <c r="E199" s="126" t="s">
        <v>36</v>
      </c>
      <c r="F199" s="126" t="s">
        <v>36</v>
      </c>
      <c r="G199" s="126" t="s">
        <v>36</v>
      </c>
      <c r="H199" s="126" t="s">
        <v>36</v>
      </c>
      <c r="I199" s="126" t="s">
        <v>36</v>
      </c>
      <c r="J199" s="126" t="s">
        <v>36</v>
      </c>
      <c r="K199" s="126" t="s">
        <v>36</v>
      </c>
      <c r="L199" s="125">
        <v>9.9999999999999992E-2</v>
      </c>
      <c r="M199" s="125">
        <v>0.10384615384615385</v>
      </c>
      <c r="N199" s="125">
        <v>0.1333333333333333</v>
      </c>
      <c r="O199" s="126" t="s">
        <v>36</v>
      </c>
      <c r="P199" s="125">
        <v>0.11239316239316238</v>
      </c>
    </row>
    <row r="200" spans="1:16" ht="13.5" thickBot="1" x14ac:dyDescent="0.25">
      <c r="A200" s="124" t="s">
        <v>5</v>
      </c>
      <c r="B200" s="127">
        <v>2015</v>
      </c>
      <c r="C200" s="20" t="s">
        <v>4</v>
      </c>
      <c r="D200" s="93">
        <v>0.93494565217391301</v>
      </c>
      <c r="E200" s="48">
        <v>1.1041106719367588</v>
      </c>
      <c r="F200" s="48">
        <v>0.99906354515050144</v>
      </c>
      <c r="G200" s="48">
        <v>0.81333333333333335</v>
      </c>
      <c r="H200" s="48">
        <v>0.67692307692307696</v>
      </c>
      <c r="I200" s="48">
        <v>0.60884057971014494</v>
      </c>
      <c r="J200" s="48">
        <v>0.63749999999999996</v>
      </c>
      <c r="K200" s="48">
        <v>0.83846153846153837</v>
      </c>
      <c r="L200" s="48">
        <v>1.0499999999999998</v>
      </c>
      <c r="M200" s="27">
        <v>1.1821428571428569</v>
      </c>
      <c r="N200" s="85">
        <v>1.4423076923076923</v>
      </c>
      <c r="O200" s="37">
        <v>1.6708333333333334</v>
      </c>
      <c r="P200" s="27">
        <f>IF(+SUM(D200:O200)=0,"",+AVERAGE(D200:O200))</f>
        <v>0.9965385233727625</v>
      </c>
    </row>
    <row r="201" spans="1:16" ht="13.5" thickBot="1" x14ac:dyDescent="0.25">
      <c r="A201" s="124" t="s">
        <v>5</v>
      </c>
      <c r="B201" s="127">
        <v>2015</v>
      </c>
      <c r="C201" s="21" t="s">
        <v>6</v>
      </c>
      <c r="D201" s="94">
        <v>0.70994565217391303</v>
      </c>
      <c r="E201" s="13">
        <v>0.81320158102766804</v>
      </c>
      <c r="F201" s="13">
        <v>0.77598662207357871</v>
      </c>
      <c r="G201" s="13">
        <v>0.6133333333333334</v>
      </c>
      <c r="H201" s="13">
        <v>0.46153846153846162</v>
      </c>
      <c r="I201" s="13">
        <v>0.32550724637681155</v>
      </c>
      <c r="J201" s="13">
        <v>0.36249999999999999</v>
      </c>
      <c r="K201" s="13">
        <v>0.51538461538461533</v>
      </c>
      <c r="L201" s="13">
        <v>0.73846153846153839</v>
      </c>
      <c r="M201" s="28">
        <v>0.85</v>
      </c>
      <c r="N201" s="22">
        <v>1.1230769230769229</v>
      </c>
      <c r="O201" s="38">
        <v>1.3666666666666669</v>
      </c>
      <c r="P201" s="28">
        <f t="shared" ref="P201:P229" si="4">IF(+SUM(D201:O201)=0,"",+AVERAGE(D201:O201))</f>
        <v>0.72130022000945904</v>
      </c>
    </row>
    <row r="202" spans="1:16" ht="13.5" thickBot="1" x14ac:dyDescent="0.25">
      <c r="A202" s="124" t="s">
        <v>5</v>
      </c>
      <c r="B202" s="127">
        <v>2015</v>
      </c>
      <c r="C202" s="23" t="s">
        <v>7</v>
      </c>
      <c r="D202" s="95">
        <v>0.48494565217391311</v>
      </c>
      <c r="E202" s="49">
        <v>0.61320158102766797</v>
      </c>
      <c r="F202" s="49">
        <v>0.57598662207357865</v>
      </c>
      <c r="G202" s="49">
        <v>0.41333333333333327</v>
      </c>
      <c r="H202" s="49">
        <v>0.26153846153846155</v>
      </c>
      <c r="I202" s="49">
        <v>0.16300724637681158</v>
      </c>
      <c r="J202" s="49">
        <v>0.16666666666666666</v>
      </c>
      <c r="K202" s="49">
        <v>0.22307692307692314</v>
      </c>
      <c r="L202" s="49">
        <v>0.4384615384615384</v>
      </c>
      <c r="M202" s="29">
        <v>0.55000000000000004</v>
      </c>
      <c r="N202" s="86">
        <v>0.82307692307692315</v>
      </c>
      <c r="O202" s="39">
        <v>1.0666666666666667</v>
      </c>
      <c r="P202" s="29">
        <f t="shared" si="4"/>
        <v>0.48166346787270697</v>
      </c>
    </row>
    <row r="203" spans="1:16" ht="13.5" thickBot="1" x14ac:dyDescent="0.25">
      <c r="A203" s="124" t="s">
        <v>8</v>
      </c>
      <c r="B203" s="127">
        <v>2015</v>
      </c>
      <c r="C203" s="20" t="s">
        <v>4</v>
      </c>
      <c r="D203" s="93">
        <v>1.2605978260869566</v>
      </c>
      <c r="E203" s="48">
        <v>1.3996837944664031</v>
      </c>
      <c r="F203" s="48">
        <v>1.1715384615384612</v>
      </c>
      <c r="G203" s="48">
        <v>1.1408333333333334</v>
      </c>
      <c r="H203" s="48">
        <v>1.1438461538461537</v>
      </c>
      <c r="I203" s="48">
        <v>1.0592753623188405</v>
      </c>
      <c r="J203" s="48">
        <v>1.135</v>
      </c>
      <c r="K203" s="48">
        <v>1.2423076923076921</v>
      </c>
      <c r="L203" s="48">
        <v>1.7846153846153845</v>
      </c>
      <c r="M203" s="27">
        <v>2.6</v>
      </c>
      <c r="N203" s="85">
        <v>2.8307692307692309</v>
      </c>
      <c r="O203" s="37">
        <v>2.1749999999999998</v>
      </c>
      <c r="P203" s="27">
        <f t="shared" si="4"/>
        <v>1.5786222699402046</v>
      </c>
    </row>
    <row r="204" spans="1:16" ht="13.5" thickBot="1" x14ac:dyDescent="0.25">
      <c r="A204" s="124" t="s">
        <v>8</v>
      </c>
      <c r="B204" s="127">
        <v>2015</v>
      </c>
      <c r="C204" s="21" t="s">
        <v>6</v>
      </c>
      <c r="D204" s="94">
        <v>0.99184782608695665</v>
      </c>
      <c r="E204" s="13">
        <v>1.1087747035573121</v>
      </c>
      <c r="F204" s="13">
        <v>0.9407692307692308</v>
      </c>
      <c r="G204" s="13">
        <v>0.9408333333333333</v>
      </c>
      <c r="H204" s="13">
        <v>0.92846153846153845</v>
      </c>
      <c r="I204" s="13">
        <v>0.76760869565217404</v>
      </c>
      <c r="J204" s="13">
        <v>0.79999999999999993</v>
      </c>
      <c r="K204" s="13">
        <v>0.93846153846153857</v>
      </c>
      <c r="L204" s="13">
        <v>1.4384615384615387</v>
      </c>
      <c r="M204" s="28">
        <v>2.1999999999999997</v>
      </c>
      <c r="N204" s="22">
        <v>2.430769230769231</v>
      </c>
      <c r="O204" s="38">
        <v>1.7750000000000001</v>
      </c>
      <c r="P204" s="28">
        <f t="shared" si="4"/>
        <v>1.2717489696294044</v>
      </c>
    </row>
    <row r="205" spans="1:16" ht="13.5" thickBot="1" x14ac:dyDescent="0.25">
      <c r="A205" s="124" t="s">
        <v>8</v>
      </c>
      <c r="B205" s="127">
        <v>2015</v>
      </c>
      <c r="C205" s="23" t="s">
        <v>7</v>
      </c>
      <c r="D205" s="95">
        <v>0.69184782608695661</v>
      </c>
      <c r="E205" s="49">
        <v>0.89968379446640323</v>
      </c>
      <c r="F205" s="49">
        <v>0.74076923076923074</v>
      </c>
      <c r="G205" s="49">
        <v>0.74083333333333357</v>
      </c>
      <c r="H205" s="49">
        <v>0.71307692307692294</v>
      </c>
      <c r="I205" s="49">
        <v>0.47594202898550725</v>
      </c>
      <c r="J205" s="49">
        <v>0.5</v>
      </c>
      <c r="K205" s="49">
        <v>0.63846153846153841</v>
      </c>
      <c r="L205" s="49">
        <v>1.0846153846153843</v>
      </c>
      <c r="M205" s="29">
        <v>1.7999999999999996</v>
      </c>
      <c r="N205" s="86">
        <v>2.0307692307692307</v>
      </c>
      <c r="O205" s="39">
        <v>1.375</v>
      </c>
      <c r="P205" s="29">
        <f t="shared" si="4"/>
        <v>0.97424994088037564</v>
      </c>
    </row>
    <row r="206" spans="1:16" ht="13.5" thickBot="1" x14ac:dyDescent="0.25">
      <c r="A206" s="124" t="s">
        <v>9</v>
      </c>
      <c r="B206" s="127">
        <v>2015</v>
      </c>
      <c r="C206" s="20" t="s">
        <v>4</v>
      </c>
      <c r="D206" s="93">
        <v>0.96874999999999989</v>
      </c>
      <c r="E206" s="48">
        <v>0.93333333333333324</v>
      </c>
      <c r="F206" s="48">
        <v>1</v>
      </c>
      <c r="G206" s="48">
        <v>0.85833333333333328</v>
      </c>
      <c r="H206" s="48">
        <v>0.84615384615384603</v>
      </c>
      <c r="I206" s="48">
        <v>1.0916666666666666</v>
      </c>
      <c r="J206" s="48">
        <v>1.0916666666666666</v>
      </c>
      <c r="K206" s="48">
        <v>1.2730769230769234</v>
      </c>
      <c r="L206" s="48">
        <v>1.9461538461538459</v>
      </c>
      <c r="M206" s="27">
        <v>2.2571428571428567</v>
      </c>
      <c r="N206" s="85">
        <v>2.2923076923076922</v>
      </c>
      <c r="O206" s="27">
        <v>2.1666666666666665</v>
      </c>
      <c r="P206" s="27">
        <f t="shared" si="4"/>
        <v>1.3937709859584861</v>
      </c>
    </row>
    <row r="207" spans="1:16" ht="13.5" thickBot="1" x14ac:dyDescent="0.25">
      <c r="A207" s="124" t="s">
        <v>9</v>
      </c>
      <c r="B207" s="127">
        <v>2015</v>
      </c>
      <c r="C207" s="21" t="s">
        <v>6</v>
      </c>
      <c r="D207" s="94">
        <v>0.72499999999999987</v>
      </c>
      <c r="E207" s="13">
        <v>0.66666666666666663</v>
      </c>
      <c r="F207" s="13">
        <v>0.76923076923076927</v>
      </c>
      <c r="G207" s="13">
        <v>0.65833333333333333</v>
      </c>
      <c r="H207" s="13">
        <v>0.63076923076923075</v>
      </c>
      <c r="I207" s="13">
        <v>0.79999999999999993</v>
      </c>
      <c r="J207" s="13">
        <v>0.78333333333333333</v>
      </c>
      <c r="K207" s="13">
        <v>0.96923076923076923</v>
      </c>
      <c r="L207" s="13">
        <v>1.5923076923076924</v>
      </c>
      <c r="M207" s="28">
        <v>1.8571428571428574</v>
      </c>
      <c r="N207" s="22">
        <v>1.8923076923076927</v>
      </c>
      <c r="O207" s="28">
        <v>1.7666666666666673</v>
      </c>
      <c r="P207" s="28">
        <f t="shared" si="4"/>
        <v>1.0925824175824177</v>
      </c>
    </row>
    <row r="208" spans="1:16" ht="13.5" thickBot="1" x14ac:dyDescent="0.25">
      <c r="A208" s="124" t="s">
        <v>9</v>
      </c>
      <c r="B208" s="127">
        <v>2015</v>
      </c>
      <c r="C208" s="23" t="s">
        <v>7</v>
      </c>
      <c r="D208" s="95">
        <v>0.43750000000000006</v>
      </c>
      <c r="E208" s="49">
        <v>0.43333333333333335</v>
      </c>
      <c r="F208" s="49">
        <v>0.5692307692307691</v>
      </c>
      <c r="G208" s="49">
        <v>0.45833333333333326</v>
      </c>
      <c r="H208" s="49">
        <v>0.41538461538461535</v>
      </c>
      <c r="I208" s="49">
        <v>0.5083333333333333</v>
      </c>
      <c r="J208" s="49">
        <v>0.48333333333333334</v>
      </c>
      <c r="K208" s="49">
        <v>0.6692307692307693</v>
      </c>
      <c r="L208" s="49">
        <v>1.2230769230769232</v>
      </c>
      <c r="M208" s="29">
        <v>1.4571428571428569</v>
      </c>
      <c r="N208" s="86">
        <v>1.4923076923076921</v>
      </c>
      <c r="O208" s="29">
        <v>1.3666666666666669</v>
      </c>
      <c r="P208" s="29">
        <f t="shared" si="4"/>
        <v>0.79282280219780221</v>
      </c>
    </row>
    <row r="209" spans="1:16" ht="13.5" thickBot="1" x14ac:dyDescent="0.25">
      <c r="A209" s="124" t="s">
        <v>10</v>
      </c>
      <c r="B209" s="127">
        <v>2015</v>
      </c>
      <c r="C209" s="20" t="s">
        <v>4</v>
      </c>
      <c r="D209" s="93">
        <v>1.2034239130434781</v>
      </c>
      <c r="E209" s="48">
        <v>1.2400434782608696</v>
      </c>
      <c r="F209" s="48">
        <v>1.1834448160535116</v>
      </c>
      <c r="G209" s="48">
        <v>1.1491666666666667</v>
      </c>
      <c r="H209" s="48">
        <v>1.01</v>
      </c>
      <c r="I209" s="48">
        <v>0.94166666666666654</v>
      </c>
      <c r="J209" s="48">
        <v>0.89583333333333315</v>
      </c>
      <c r="K209" s="48">
        <v>1.203846153846154</v>
      </c>
      <c r="L209" s="48">
        <v>1.823076923076923</v>
      </c>
      <c r="M209" s="27">
        <v>2.3357142857142854</v>
      </c>
      <c r="N209" s="85">
        <v>2.1538461538461537</v>
      </c>
      <c r="O209" s="27">
        <v>1.9750000000000003</v>
      </c>
      <c r="P209" s="27">
        <f t="shared" si="4"/>
        <v>1.4262551992090033</v>
      </c>
    </row>
    <row r="210" spans="1:16" ht="13.5" thickBot="1" x14ac:dyDescent="0.25">
      <c r="A210" s="124" t="s">
        <v>10</v>
      </c>
      <c r="B210" s="127">
        <v>2015</v>
      </c>
      <c r="C210" s="21" t="s">
        <v>6</v>
      </c>
      <c r="D210" s="94">
        <v>0.94092391304347833</v>
      </c>
      <c r="E210" s="13">
        <v>0.95004347826086932</v>
      </c>
      <c r="F210" s="13">
        <v>0.9526755852842812</v>
      </c>
      <c r="G210" s="13">
        <v>0.94916666666666671</v>
      </c>
      <c r="H210" s="13">
        <v>0.79461538461538472</v>
      </c>
      <c r="I210" s="13">
        <v>0.63333333333333341</v>
      </c>
      <c r="J210" s="13">
        <v>0.56666666666666665</v>
      </c>
      <c r="K210" s="13">
        <v>0.90000000000000013</v>
      </c>
      <c r="L210" s="13">
        <v>1.4769230769230772</v>
      </c>
      <c r="M210" s="28">
        <v>1.9357142857142857</v>
      </c>
      <c r="N210" s="22">
        <v>1.7538461538461545</v>
      </c>
      <c r="O210" s="28">
        <v>1.5750000000000002</v>
      </c>
      <c r="P210" s="28">
        <f t="shared" si="4"/>
        <v>1.1190757120295165</v>
      </c>
    </row>
    <row r="211" spans="1:16" ht="13.5" thickBot="1" x14ac:dyDescent="0.25">
      <c r="A211" s="124" t="s">
        <v>10</v>
      </c>
      <c r="B211" s="127">
        <v>2015</v>
      </c>
      <c r="C211" s="23" t="s">
        <v>7</v>
      </c>
      <c r="D211" s="95">
        <v>0.63842391304347812</v>
      </c>
      <c r="E211" s="49">
        <v>0.74004347826086969</v>
      </c>
      <c r="F211" s="49">
        <v>0.7526755852842808</v>
      </c>
      <c r="G211" s="49">
        <v>0.74916666666666687</v>
      </c>
      <c r="H211" s="49">
        <v>0.57923076923076944</v>
      </c>
      <c r="I211" s="49">
        <v>0.34166666666666673</v>
      </c>
      <c r="J211" s="49">
        <v>0.26666666666666666</v>
      </c>
      <c r="K211" s="49">
        <v>0.6</v>
      </c>
      <c r="L211" s="49">
        <v>1.1307692307692305</v>
      </c>
      <c r="M211" s="29">
        <v>1.5357142857142854</v>
      </c>
      <c r="N211" s="86">
        <v>1.3538461538461537</v>
      </c>
      <c r="O211" s="29">
        <v>1.1749999999999998</v>
      </c>
      <c r="P211" s="29">
        <f t="shared" si="4"/>
        <v>0.82193361801242215</v>
      </c>
    </row>
    <row r="212" spans="1:16" ht="13.5" thickBot="1" x14ac:dyDescent="0.25">
      <c r="A212" s="124" t="s">
        <v>11</v>
      </c>
      <c r="B212" s="127">
        <v>2015</v>
      </c>
      <c r="C212" s="20" t="s">
        <v>4</v>
      </c>
      <c r="D212" s="93">
        <v>0.91875000000000007</v>
      </c>
      <c r="E212" s="48">
        <v>0.83750000000000002</v>
      </c>
      <c r="F212" s="48">
        <v>0.90769230769230791</v>
      </c>
      <c r="G212" s="48">
        <v>0.71999999999999986</v>
      </c>
      <c r="H212" s="48">
        <v>0.58846153846153837</v>
      </c>
      <c r="I212" s="48">
        <v>0.57499999999999984</v>
      </c>
      <c r="J212" s="48">
        <v>0.58750000000000002</v>
      </c>
      <c r="K212" s="48">
        <v>0.71153846153846168</v>
      </c>
      <c r="L212" s="48">
        <v>1.0830769230769228</v>
      </c>
      <c r="M212" s="27">
        <v>1.3714285714285714</v>
      </c>
      <c r="N212" s="85">
        <v>1.7692307692307696</v>
      </c>
      <c r="O212" s="27">
        <v>1.8666666666666665</v>
      </c>
      <c r="P212" s="27">
        <f t="shared" si="4"/>
        <v>0.99473710317460329</v>
      </c>
    </row>
    <row r="213" spans="1:16" ht="13.5" thickBot="1" x14ac:dyDescent="0.25">
      <c r="A213" s="124" t="s">
        <v>11</v>
      </c>
      <c r="B213" s="127">
        <v>2015</v>
      </c>
      <c r="C213" s="21" t="s">
        <v>6</v>
      </c>
      <c r="D213" s="94">
        <v>0.65</v>
      </c>
      <c r="E213" s="13">
        <v>0.61250000000000004</v>
      </c>
      <c r="F213" s="13">
        <v>0.68461538461538463</v>
      </c>
      <c r="G213" s="13">
        <v>0.52</v>
      </c>
      <c r="H213" s="13">
        <v>0.37692307692307686</v>
      </c>
      <c r="I213" s="13">
        <v>0.3166666666666666</v>
      </c>
      <c r="J213" s="13">
        <v>0.3166666666666666</v>
      </c>
      <c r="K213" s="13">
        <v>0.4</v>
      </c>
      <c r="L213" s="13">
        <v>0.7846153846153846</v>
      </c>
      <c r="M213" s="28">
        <v>1.0714285714285714</v>
      </c>
      <c r="N213" s="22">
        <v>1.4076923076923078</v>
      </c>
      <c r="O213" s="28">
        <v>1.5666666666666667</v>
      </c>
      <c r="P213" s="28">
        <f t="shared" si="4"/>
        <v>0.72564789377289374</v>
      </c>
    </row>
    <row r="214" spans="1:16" ht="13.5" thickBot="1" x14ac:dyDescent="0.25">
      <c r="A214" s="124" t="s">
        <v>11</v>
      </c>
      <c r="B214" s="127">
        <v>2015</v>
      </c>
      <c r="C214" s="23" t="s">
        <v>7</v>
      </c>
      <c r="D214" s="95">
        <v>0.35000000000000003</v>
      </c>
      <c r="E214" s="49">
        <v>0.42499999999999993</v>
      </c>
      <c r="F214" s="49">
        <v>0.48461538461538461</v>
      </c>
      <c r="G214" s="49">
        <v>0.32</v>
      </c>
      <c r="H214" s="49">
        <v>0.1884615384615384</v>
      </c>
      <c r="I214" s="49">
        <v>0.1583333333333333</v>
      </c>
      <c r="J214" s="49">
        <v>0.1583333333333333</v>
      </c>
      <c r="K214" s="49">
        <v>0.19615384615384618</v>
      </c>
      <c r="L214" s="49">
        <v>0.48461538461538456</v>
      </c>
      <c r="M214" s="29">
        <v>0.77142857142857157</v>
      </c>
      <c r="N214" s="86">
        <v>1.0615384615384615</v>
      </c>
      <c r="O214" s="29">
        <v>1.2666666666666668</v>
      </c>
      <c r="P214" s="29">
        <f t="shared" si="4"/>
        <v>0.48876221001220999</v>
      </c>
    </row>
    <row r="215" spans="1:16" ht="13.5" thickBot="1" x14ac:dyDescent="0.25">
      <c r="A215" s="124" t="s">
        <v>12</v>
      </c>
      <c r="B215" s="127">
        <v>2015</v>
      </c>
      <c r="C215" s="20" t="s">
        <v>4</v>
      </c>
      <c r="D215" s="93">
        <v>0.98124999999999996</v>
      </c>
      <c r="E215" s="48">
        <v>1</v>
      </c>
      <c r="F215" s="48">
        <v>0.91076923076923089</v>
      </c>
      <c r="G215" s="48">
        <v>0.74166666666666659</v>
      </c>
      <c r="H215" s="48">
        <v>0.58846153846153837</v>
      </c>
      <c r="I215" s="48">
        <v>0.58333333333333326</v>
      </c>
      <c r="J215" s="48">
        <v>0.58750000000000002</v>
      </c>
      <c r="K215" s="48">
        <v>0.71153846153846168</v>
      </c>
      <c r="L215" s="48">
        <v>0.97692307692307689</v>
      </c>
      <c r="M215" s="27">
        <v>1.1428571428571428</v>
      </c>
      <c r="N215" s="85">
        <v>1.77</v>
      </c>
      <c r="O215" s="27">
        <v>1.8666666666666665</v>
      </c>
      <c r="P215" s="27">
        <f t="shared" si="4"/>
        <v>0.98841384310134306</v>
      </c>
    </row>
    <row r="216" spans="1:16" ht="13.5" thickBot="1" x14ac:dyDescent="0.25">
      <c r="A216" s="124" t="s">
        <v>12</v>
      </c>
      <c r="B216" s="127">
        <v>2015</v>
      </c>
      <c r="C216" s="21" t="s">
        <v>6</v>
      </c>
      <c r="D216" s="94">
        <v>0.71249999999999991</v>
      </c>
      <c r="E216" s="13">
        <v>0.77500000000000013</v>
      </c>
      <c r="F216" s="13">
        <v>0.6876923076923076</v>
      </c>
      <c r="G216" s="13">
        <v>0.54166666666666685</v>
      </c>
      <c r="H216" s="13">
        <v>0.37692307692307686</v>
      </c>
      <c r="I216" s="13">
        <v>0.32499999999999996</v>
      </c>
      <c r="J216" s="13">
        <v>0.3166666666666666</v>
      </c>
      <c r="K216" s="13">
        <v>0.4</v>
      </c>
      <c r="L216" s="13">
        <v>0.67692307692307696</v>
      </c>
      <c r="M216" s="28">
        <v>0.84285714285714286</v>
      </c>
      <c r="N216" s="22">
        <v>1.4000000000000001</v>
      </c>
      <c r="O216" s="28">
        <v>1.5666666666666667</v>
      </c>
      <c r="P216" s="28">
        <f t="shared" si="4"/>
        <v>0.71849130036630049</v>
      </c>
    </row>
    <row r="217" spans="1:16" ht="13.5" thickBot="1" x14ac:dyDescent="0.25">
      <c r="A217" s="124" t="s">
        <v>12</v>
      </c>
      <c r="B217" s="127">
        <v>2015</v>
      </c>
      <c r="C217" s="23" t="s">
        <v>7</v>
      </c>
      <c r="D217" s="95">
        <v>0.42499999999999999</v>
      </c>
      <c r="E217" s="49">
        <v>0.5625</v>
      </c>
      <c r="F217" s="49">
        <v>0.4876923076923077</v>
      </c>
      <c r="G217" s="49">
        <v>0.34166666666666662</v>
      </c>
      <c r="H217" s="49">
        <v>0.1884615384615384</v>
      </c>
      <c r="I217" s="49">
        <v>0.16666666666666666</v>
      </c>
      <c r="J217" s="49">
        <v>0.1583333333333333</v>
      </c>
      <c r="K217" s="49">
        <v>0.19615384615384618</v>
      </c>
      <c r="L217" s="49">
        <v>0.37692307692307697</v>
      </c>
      <c r="M217" s="29">
        <v>0.54285714285714293</v>
      </c>
      <c r="N217" s="86">
        <v>1.05</v>
      </c>
      <c r="O217" s="29">
        <v>1.2666666666666668</v>
      </c>
      <c r="P217" s="29">
        <f t="shared" si="4"/>
        <v>0.48024343711843703</v>
      </c>
    </row>
    <row r="218" spans="1:16" ht="13.5" thickBot="1" x14ac:dyDescent="0.25">
      <c r="A218" s="124" t="s">
        <v>14</v>
      </c>
      <c r="B218" s="127">
        <v>2015</v>
      </c>
      <c r="C218" s="20" t="s">
        <v>4</v>
      </c>
      <c r="D218" s="93">
        <v>1.1392753623188405</v>
      </c>
      <c r="E218" s="48">
        <v>1.0690513833992095</v>
      </c>
      <c r="F218" s="48">
        <v>1.0245484949832777</v>
      </c>
      <c r="G218" s="48">
        <v>0.84249999999999969</v>
      </c>
      <c r="H218" s="48">
        <v>0.61846153846153851</v>
      </c>
      <c r="I218" s="48">
        <v>0.60851449275362313</v>
      </c>
      <c r="J218" s="48">
        <v>0.64166666666666661</v>
      </c>
      <c r="K218" s="48">
        <v>0.89999999999999991</v>
      </c>
      <c r="L218" s="48">
        <v>0.95</v>
      </c>
      <c r="M218" s="27">
        <v>1.075</v>
      </c>
      <c r="N218" s="96">
        <v>1.4038461538461537</v>
      </c>
      <c r="O218" s="27">
        <v>1.8208333333333329</v>
      </c>
      <c r="P218" s="27">
        <f t="shared" si="4"/>
        <v>1.0078081188135535</v>
      </c>
    </row>
    <row r="219" spans="1:16" ht="13.5" thickBot="1" x14ac:dyDescent="0.25">
      <c r="A219" s="124" t="s">
        <v>14</v>
      </c>
      <c r="B219" s="127">
        <v>2015</v>
      </c>
      <c r="C219" s="21" t="s">
        <v>6</v>
      </c>
      <c r="D219" s="94">
        <v>0.88260869565217392</v>
      </c>
      <c r="E219" s="13">
        <v>0.77814229249011857</v>
      </c>
      <c r="F219" s="13">
        <v>0.79377926421404699</v>
      </c>
      <c r="G219" s="13">
        <v>0.64250000000000018</v>
      </c>
      <c r="H219" s="13">
        <v>0.403076923076923</v>
      </c>
      <c r="I219" s="13">
        <v>0.33768115942028981</v>
      </c>
      <c r="J219" s="13">
        <v>0.34166666666666662</v>
      </c>
      <c r="K219" s="13">
        <v>0.57692307692307687</v>
      </c>
      <c r="L219" s="13">
        <v>0.63846153846153841</v>
      </c>
      <c r="M219" s="28">
        <v>0.75714285714285712</v>
      </c>
      <c r="N219" s="26">
        <v>1.0846153846153845</v>
      </c>
      <c r="O219" s="28">
        <v>1.5083333333333335</v>
      </c>
      <c r="P219" s="28">
        <f t="shared" si="4"/>
        <v>0.72874426599970077</v>
      </c>
    </row>
    <row r="220" spans="1:16" ht="13.5" thickBot="1" x14ac:dyDescent="0.25">
      <c r="A220" s="124" t="s">
        <v>14</v>
      </c>
      <c r="B220" s="127">
        <v>2015</v>
      </c>
      <c r="C220" s="23" t="s">
        <v>7</v>
      </c>
      <c r="D220" s="95">
        <v>0.58260869565217388</v>
      </c>
      <c r="E220" s="49">
        <v>0.56905138339920946</v>
      </c>
      <c r="F220" s="49">
        <v>0.59377926421404692</v>
      </c>
      <c r="G220" s="49">
        <v>0.44250000000000006</v>
      </c>
      <c r="H220" s="49">
        <v>0.21076923076923071</v>
      </c>
      <c r="I220" s="49">
        <v>0.17101449275362321</v>
      </c>
      <c r="J220" s="49">
        <v>0.16249999999999998</v>
      </c>
      <c r="K220" s="49">
        <v>0.27692307692307699</v>
      </c>
      <c r="L220" s="49">
        <v>0.33846153846153848</v>
      </c>
      <c r="M220" s="29">
        <v>0.46428571428571441</v>
      </c>
      <c r="N220" s="97">
        <v>0.78461538461538483</v>
      </c>
      <c r="O220" s="29">
        <v>1.2000000000000002</v>
      </c>
      <c r="P220" s="29">
        <f t="shared" si="4"/>
        <v>0.48304239842283331</v>
      </c>
    </row>
    <row r="221" spans="1:16" ht="13.5" thickBot="1" x14ac:dyDescent="0.25">
      <c r="A221" s="124" t="s">
        <v>16</v>
      </c>
      <c r="B221" s="127">
        <v>2015</v>
      </c>
      <c r="C221" s="20" t="s">
        <v>4</v>
      </c>
      <c r="D221" s="93">
        <v>1.1418478260869567</v>
      </c>
      <c r="E221" s="48">
        <v>1.0324901185770752</v>
      </c>
      <c r="F221" s="48">
        <v>1.2786956521739132</v>
      </c>
      <c r="G221" s="48">
        <v>1.2533333333333332</v>
      </c>
      <c r="H221" s="48">
        <v>1.1638461538461538</v>
      </c>
      <c r="I221" s="48">
        <v>1.195072463768116</v>
      </c>
      <c r="J221" s="48">
        <v>1.3500000000000003</v>
      </c>
      <c r="K221" s="48">
        <v>1.6583333333333334</v>
      </c>
      <c r="L221" s="48">
        <v>2.11</v>
      </c>
      <c r="M221" s="27">
        <v>2.5071428571428571</v>
      </c>
      <c r="N221" s="54">
        <v>2.7076923076923078</v>
      </c>
      <c r="O221" s="27">
        <v>2</v>
      </c>
      <c r="P221" s="27">
        <f t="shared" si="4"/>
        <v>1.6165378371628372</v>
      </c>
    </row>
    <row r="222" spans="1:16" ht="13.5" thickBot="1" x14ac:dyDescent="0.25">
      <c r="A222" s="124" t="s">
        <v>16</v>
      </c>
      <c r="B222" s="127">
        <v>2015</v>
      </c>
      <c r="C222" s="21" t="s">
        <v>6</v>
      </c>
      <c r="D222" s="94">
        <v>0.91184782608695658</v>
      </c>
      <c r="E222" s="13">
        <v>0.74158102766798428</v>
      </c>
      <c r="F222" s="13">
        <v>1.0479264214046822</v>
      </c>
      <c r="G222" s="13">
        <v>1.0533333333333335</v>
      </c>
      <c r="H222" s="13">
        <v>0.94846153846153847</v>
      </c>
      <c r="I222" s="13">
        <v>0.90340579710144919</v>
      </c>
      <c r="J222" s="13">
        <v>1.0499999999999998</v>
      </c>
      <c r="K222" s="13">
        <v>1.3499999999999999</v>
      </c>
      <c r="L222" s="13">
        <v>1.7099999999999997</v>
      </c>
      <c r="M222" s="28">
        <v>2.1071428571428568</v>
      </c>
      <c r="N222" s="55">
        <v>2.3076923076923079</v>
      </c>
      <c r="O222" s="28">
        <v>1.5999999999999999</v>
      </c>
      <c r="P222" s="28">
        <f t="shared" si="4"/>
        <v>1.3109492590742589</v>
      </c>
    </row>
    <row r="223" spans="1:16" ht="13.5" thickBot="1" x14ac:dyDescent="0.25">
      <c r="A223" s="124" t="s">
        <v>16</v>
      </c>
      <c r="B223" s="127">
        <v>2015</v>
      </c>
      <c r="C223" s="23" t="s">
        <v>7</v>
      </c>
      <c r="D223" s="95">
        <v>0.61184782608695665</v>
      </c>
      <c r="E223" s="49">
        <v>0.53249011857707518</v>
      </c>
      <c r="F223" s="49">
        <v>0.84792642140468266</v>
      </c>
      <c r="G223" s="49">
        <v>0.8533333333333335</v>
      </c>
      <c r="H223" s="49">
        <v>0.73307692307692329</v>
      </c>
      <c r="I223" s="49">
        <v>0.61173913043478267</v>
      </c>
      <c r="J223" s="49">
        <v>0.75000000000000011</v>
      </c>
      <c r="K223" s="49">
        <v>1.0166666666666666</v>
      </c>
      <c r="L223" s="49">
        <v>1.3099999999999998</v>
      </c>
      <c r="M223" s="29">
        <v>1.7071428571428569</v>
      </c>
      <c r="N223" s="56">
        <v>1.9076923076923071</v>
      </c>
      <c r="O223" s="29">
        <v>1.1999999999999997</v>
      </c>
      <c r="P223" s="29">
        <f t="shared" si="4"/>
        <v>1.0068262987012986</v>
      </c>
    </row>
    <row r="224" spans="1:16" ht="13.5" thickBot="1" x14ac:dyDescent="0.25">
      <c r="A224" s="124" t="s">
        <v>13</v>
      </c>
      <c r="B224" s="127">
        <v>2015</v>
      </c>
      <c r="C224" s="20" t="s">
        <v>4</v>
      </c>
      <c r="D224" s="98">
        <v>1.0296273291925466</v>
      </c>
      <c r="E224" s="98">
        <v>1.0271146245059288</v>
      </c>
      <c r="F224" s="48">
        <v>0.99581939799331098</v>
      </c>
      <c r="G224" s="48">
        <v>0.93916666666666682</v>
      </c>
      <c r="H224" s="48">
        <v>0.82307692307692315</v>
      </c>
      <c r="I224" s="48">
        <v>0.79999999999999993</v>
      </c>
      <c r="J224" s="48">
        <v>0.81666666666666654</v>
      </c>
      <c r="K224" s="48">
        <v>0.90384615384615397</v>
      </c>
      <c r="L224" s="48">
        <v>1.1230769230769229</v>
      </c>
      <c r="M224" s="27">
        <v>1.842857142857143</v>
      </c>
      <c r="N224" s="54">
        <v>2.4249999999999998</v>
      </c>
      <c r="O224" s="72" t="s">
        <v>36</v>
      </c>
      <c r="P224" s="27">
        <f t="shared" si="4"/>
        <v>1.1569319843529329</v>
      </c>
    </row>
    <row r="225" spans="1:16" ht="13.5" thickBot="1" x14ac:dyDescent="0.25">
      <c r="A225" s="124" t="s">
        <v>13</v>
      </c>
      <c r="B225" s="127">
        <v>2015</v>
      </c>
      <c r="C225" s="21" t="s">
        <v>6</v>
      </c>
      <c r="D225" s="51">
        <v>0.7724844720496894</v>
      </c>
      <c r="E225" s="51">
        <v>0.73620553359683782</v>
      </c>
      <c r="F225" s="13">
        <v>0.77274247491638826</v>
      </c>
      <c r="G225" s="13">
        <v>0.73916666666666675</v>
      </c>
      <c r="H225" s="13">
        <v>0.6038461538461537</v>
      </c>
      <c r="I225" s="13">
        <v>0.51666666666666661</v>
      </c>
      <c r="J225" s="13">
        <v>0.4916666666666667</v>
      </c>
      <c r="K225" s="13">
        <v>0.5923076923076922</v>
      </c>
      <c r="L225" s="13">
        <v>0.82307692307692315</v>
      </c>
      <c r="M225" s="28">
        <v>1.4714285714285713</v>
      </c>
      <c r="N225" s="55">
        <v>2.0249999999999999</v>
      </c>
      <c r="O225" s="76" t="s">
        <v>36</v>
      </c>
      <c r="P225" s="28">
        <f t="shared" si="4"/>
        <v>0.86769016556565959</v>
      </c>
    </row>
    <row r="226" spans="1:16" ht="13.5" thickBot="1" x14ac:dyDescent="0.25">
      <c r="A226" s="124" t="s">
        <v>13</v>
      </c>
      <c r="B226" s="127">
        <v>2015</v>
      </c>
      <c r="C226" s="23" t="s">
        <v>7</v>
      </c>
      <c r="D226" s="99">
        <v>0.45819875776397512</v>
      </c>
      <c r="E226" s="99">
        <v>0.52711462450592883</v>
      </c>
      <c r="F226" s="49">
        <v>0.57274247491638819</v>
      </c>
      <c r="G226" s="49">
        <v>0.53916666666666668</v>
      </c>
      <c r="H226" s="49">
        <v>0.3884615384615383</v>
      </c>
      <c r="I226" s="49">
        <v>0.23333333333333336</v>
      </c>
      <c r="J226" s="49">
        <v>0.19999999999999998</v>
      </c>
      <c r="K226" s="49">
        <v>0.29230769230769227</v>
      </c>
      <c r="L226" s="49">
        <v>0.52307692307692288</v>
      </c>
      <c r="M226" s="29">
        <v>1.0999999999999999</v>
      </c>
      <c r="N226" s="56">
        <v>1.625</v>
      </c>
      <c r="O226" s="78" t="s">
        <v>36</v>
      </c>
      <c r="P226" s="29">
        <f t="shared" si="4"/>
        <v>0.58721836463931332</v>
      </c>
    </row>
    <row r="227" spans="1:16" ht="13.5" thickBot="1" x14ac:dyDescent="0.25">
      <c r="A227" s="124" t="s">
        <v>40</v>
      </c>
      <c r="B227" s="127">
        <v>2015</v>
      </c>
      <c r="C227" s="20" t="s">
        <v>4</v>
      </c>
      <c r="D227" s="7">
        <v>1.2562500000000001</v>
      </c>
      <c r="E227" s="27">
        <v>1.3</v>
      </c>
      <c r="F227" s="27">
        <v>1.3076923076923079</v>
      </c>
      <c r="G227" s="27">
        <v>1.1958333333333333</v>
      </c>
      <c r="H227" s="27">
        <v>0.92307692307692335</v>
      </c>
      <c r="I227" s="37">
        <v>0.77916666666666667</v>
      </c>
      <c r="J227" s="27">
        <v>0.89583333333333337</v>
      </c>
      <c r="K227" s="27">
        <v>1.1153846153846152</v>
      </c>
      <c r="L227" s="37">
        <v>1.6076923076923075</v>
      </c>
      <c r="M227" s="27">
        <v>2.2000000000000002</v>
      </c>
      <c r="N227" s="54">
        <v>2.3307692307692309</v>
      </c>
      <c r="O227" s="27">
        <v>1.8583333333333332</v>
      </c>
      <c r="P227" s="27">
        <f t="shared" si="4"/>
        <v>1.3975026709401712</v>
      </c>
    </row>
    <row r="228" spans="1:16" ht="13.5" thickBot="1" x14ac:dyDescent="0.25">
      <c r="A228" s="124" t="s">
        <v>40</v>
      </c>
      <c r="B228" s="127">
        <v>2015</v>
      </c>
      <c r="C228" s="21" t="s">
        <v>6</v>
      </c>
      <c r="D228" s="9">
        <v>0.98875000000000002</v>
      </c>
      <c r="E228" s="28">
        <v>1.1000000000000001</v>
      </c>
      <c r="F228" s="28">
        <v>1.0769230769230766</v>
      </c>
      <c r="G228" s="28">
        <v>0.99583333333333346</v>
      </c>
      <c r="H228" s="28">
        <v>0.70769230769230773</v>
      </c>
      <c r="I228" s="38">
        <v>0.48333333333333334</v>
      </c>
      <c r="J228" s="28">
        <v>0.57500000000000007</v>
      </c>
      <c r="K228" s="28">
        <v>0.80769230769230771</v>
      </c>
      <c r="L228" s="38">
        <v>1.3076923076923077</v>
      </c>
      <c r="M228" s="28">
        <v>1.8214285714285714</v>
      </c>
      <c r="N228" s="55">
        <v>1.9307692307692303</v>
      </c>
      <c r="O228" s="28">
        <v>1.4583333333333333</v>
      </c>
      <c r="P228" s="28">
        <f t="shared" si="4"/>
        <v>1.1044539835164835</v>
      </c>
    </row>
    <row r="229" spans="1:16" ht="13.5" thickBot="1" x14ac:dyDescent="0.25">
      <c r="A229" s="124" t="s">
        <v>40</v>
      </c>
      <c r="B229" s="127">
        <v>2015</v>
      </c>
      <c r="C229" s="21" t="s">
        <v>7</v>
      </c>
      <c r="D229" s="9">
        <v>0.68874999999999997</v>
      </c>
      <c r="E229" s="28">
        <v>0.8</v>
      </c>
      <c r="F229" s="28">
        <v>0.87692307692307714</v>
      </c>
      <c r="G229" s="28">
        <v>0.7958333333333335</v>
      </c>
      <c r="H229" s="28">
        <v>0.49230769230769234</v>
      </c>
      <c r="I229" s="38">
        <v>0.22500000000000001</v>
      </c>
      <c r="J229" s="28">
        <v>0.27499999999999997</v>
      </c>
      <c r="K229" s="28">
        <v>0.50769230769230766</v>
      </c>
      <c r="L229" s="38">
        <v>1.0076923076923074</v>
      </c>
      <c r="M229" s="29">
        <v>1.4428571428571428</v>
      </c>
      <c r="N229" s="55">
        <v>1.5307692307692307</v>
      </c>
      <c r="O229" s="28">
        <v>1.0583333333333333</v>
      </c>
      <c r="P229" s="28">
        <f t="shared" si="4"/>
        <v>0.80842986874236866</v>
      </c>
    </row>
    <row r="230" spans="1:16" ht="13.5" thickBot="1" x14ac:dyDescent="0.25">
      <c r="A230" s="124" t="s">
        <v>5</v>
      </c>
      <c r="B230" s="127">
        <v>2016</v>
      </c>
      <c r="C230" s="20" t="s">
        <v>4</v>
      </c>
      <c r="D230" s="93">
        <v>1.8875</v>
      </c>
      <c r="E230" s="93">
        <v>1.426923076923077</v>
      </c>
      <c r="F230" s="48">
        <v>0.72916666666666663</v>
      </c>
      <c r="G230" s="48">
        <v>0.63076923076923086</v>
      </c>
      <c r="H230" s="48">
        <v>0.7</v>
      </c>
      <c r="I230" s="48">
        <v>0.76666666666666661</v>
      </c>
      <c r="J230" s="48">
        <v>1.1708333333333332</v>
      </c>
      <c r="K230" s="48">
        <v>1.1892857142857143</v>
      </c>
      <c r="L230" s="48">
        <v>1.4289084828215262</v>
      </c>
      <c r="M230" s="27">
        <v>1.3844816053511708</v>
      </c>
      <c r="N230" s="85">
        <v>1.491304347826087</v>
      </c>
      <c r="O230" s="37">
        <v>1.5820066889632103</v>
      </c>
      <c r="P230" s="27">
        <v>1.1989871511338903</v>
      </c>
    </row>
    <row r="231" spans="1:16" ht="13.5" thickBot="1" x14ac:dyDescent="0.25">
      <c r="A231" s="124" t="s">
        <v>5</v>
      </c>
      <c r="B231" s="127">
        <v>2016</v>
      </c>
      <c r="C231" s="21" t="s">
        <v>6</v>
      </c>
      <c r="D231" s="94">
        <v>1.4833333333333334</v>
      </c>
      <c r="E231" s="94">
        <v>1.0538461538461539</v>
      </c>
      <c r="F231" s="13">
        <v>0.41666666666666674</v>
      </c>
      <c r="G231" s="13">
        <v>0.31538461538461537</v>
      </c>
      <c r="H231" s="13">
        <v>0.3692307692307692</v>
      </c>
      <c r="I231" s="13">
        <v>0.45</v>
      </c>
      <c r="J231" s="13">
        <v>0.86666666666666681</v>
      </c>
      <c r="K231" s="13">
        <v>0.9771428571428572</v>
      </c>
      <c r="L231" s="13">
        <v>1.2289084828215262</v>
      </c>
      <c r="M231" s="28">
        <v>1.1844816053511704</v>
      </c>
      <c r="N231" s="22">
        <v>1.2913043478260871</v>
      </c>
      <c r="O231" s="38">
        <v>1.3820066889632108</v>
      </c>
      <c r="P231" s="28">
        <v>0.91824768226942133</v>
      </c>
    </row>
    <row r="232" spans="1:16" ht="13.5" thickBot="1" x14ac:dyDescent="0.25">
      <c r="A232" s="124" t="s">
        <v>5</v>
      </c>
      <c r="B232" s="127">
        <v>2016</v>
      </c>
      <c r="C232" s="23" t="s">
        <v>7</v>
      </c>
      <c r="D232" s="95">
        <v>1.0999999999999999</v>
      </c>
      <c r="E232" s="95">
        <v>0.67692307692307685</v>
      </c>
      <c r="F232" s="49">
        <v>0.1875</v>
      </c>
      <c r="G232" s="49">
        <v>0.15769230769230769</v>
      </c>
      <c r="H232" s="49">
        <v>0.1846153846153846</v>
      </c>
      <c r="I232" s="49">
        <v>0.21249999999999999</v>
      </c>
      <c r="J232" s="49">
        <v>0.56666666666666654</v>
      </c>
      <c r="K232" s="49">
        <v>0.74857142857142855</v>
      </c>
      <c r="L232" s="49">
        <v>1.028908482821526</v>
      </c>
      <c r="M232" s="29">
        <v>0.98448160535117046</v>
      </c>
      <c r="N232" s="86">
        <v>1.0913043478260869</v>
      </c>
      <c r="O232" s="39">
        <v>1.182006688963211</v>
      </c>
      <c r="P232" s="29">
        <v>0.67676416578590493</v>
      </c>
    </row>
    <row r="233" spans="1:16" ht="13.5" thickBot="1" x14ac:dyDescent="0.25">
      <c r="A233" s="124" t="s">
        <v>8</v>
      </c>
      <c r="B233" s="127">
        <v>2016</v>
      </c>
      <c r="C233" s="20" t="s">
        <v>4</v>
      </c>
      <c r="D233" s="93">
        <v>2.1333333333333333</v>
      </c>
      <c r="E233" s="48">
        <v>1.5153846153846151</v>
      </c>
      <c r="F233" s="48">
        <v>1.1666666666666665</v>
      </c>
      <c r="G233" s="48">
        <v>1.2538461538461538</v>
      </c>
      <c r="H233" s="48">
        <v>1.1153846153846152</v>
      </c>
      <c r="I233" s="48">
        <v>1.125</v>
      </c>
      <c r="J233" s="48">
        <v>1.5241666666666669</v>
      </c>
      <c r="K233" s="48">
        <v>1.7983229813664592</v>
      </c>
      <c r="L233" s="48">
        <v>2.578115942028985</v>
      </c>
      <c r="M233" s="27">
        <v>2.4404682274247489</v>
      </c>
      <c r="N233" s="85">
        <v>2.7611371237458191</v>
      </c>
      <c r="O233" s="37">
        <v>2.3537792642140469</v>
      </c>
      <c r="P233" s="27">
        <v>1.813800465838509</v>
      </c>
    </row>
    <row r="234" spans="1:16" ht="13.5" thickBot="1" x14ac:dyDescent="0.25">
      <c r="A234" s="124" t="s">
        <v>8</v>
      </c>
      <c r="B234" s="127">
        <v>2016</v>
      </c>
      <c r="C234" s="21" t="s">
        <v>6</v>
      </c>
      <c r="D234" s="94">
        <v>1.7333333333333336</v>
      </c>
      <c r="E234" s="13">
        <v>1.1153846153846156</v>
      </c>
      <c r="F234" s="13">
        <v>0.83333333333333348</v>
      </c>
      <c r="G234" s="13">
        <v>0.94615384615384635</v>
      </c>
      <c r="H234" s="13">
        <v>0.81538461538461537</v>
      </c>
      <c r="I234" s="13">
        <v>0.82500000000000007</v>
      </c>
      <c r="J234" s="13">
        <v>1.2250000000000001</v>
      </c>
      <c r="K234" s="13">
        <v>1.584037267080745</v>
      </c>
      <c r="L234" s="13">
        <v>2.3781159420289852</v>
      </c>
      <c r="M234" s="28">
        <v>2.2404682274247492</v>
      </c>
      <c r="N234" s="22">
        <v>2.5611371237458189</v>
      </c>
      <c r="O234" s="38">
        <v>2.1537792642140472</v>
      </c>
      <c r="P234" s="28">
        <v>1.5342606306736741</v>
      </c>
    </row>
    <row r="235" spans="1:16" ht="13.5" thickBot="1" x14ac:dyDescent="0.25">
      <c r="A235" s="124" t="s">
        <v>8</v>
      </c>
      <c r="B235" s="127">
        <v>2016</v>
      </c>
      <c r="C235" s="23" t="s">
        <v>7</v>
      </c>
      <c r="D235" s="95">
        <v>1.333333333333333</v>
      </c>
      <c r="E235" s="49">
        <v>0.73076923076923073</v>
      </c>
      <c r="F235" s="49">
        <v>0.5083333333333333</v>
      </c>
      <c r="G235" s="49">
        <v>0.64615384615384619</v>
      </c>
      <c r="H235" s="49">
        <v>0.51538461538461544</v>
      </c>
      <c r="I235" s="49">
        <v>0.52500000000000002</v>
      </c>
      <c r="J235" s="49">
        <v>0.92500000000000016</v>
      </c>
      <c r="K235" s="49">
        <v>1.3697515527950312</v>
      </c>
      <c r="L235" s="49">
        <v>2.178115942028986</v>
      </c>
      <c r="M235" s="29">
        <v>2.0404682274247485</v>
      </c>
      <c r="N235" s="86">
        <v>2.3611371237458183</v>
      </c>
      <c r="O235" s="39">
        <v>1.9537792642140466</v>
      </c>
      <c r="P235" s="29">
        <v>1.2572688724319157</v>
      </c>
    </row>
    <row r="236" spans="1:16" ht="13.5" thickBot="1" x14ac:dyDescent="0.25">
      <c r="A236" s="124" t="s">
        <v>9</v>
      </c>
      <c r="B236" s="127">
        <v>2016</v>
      </c>
      <c r="C236" s="20" t="s">
        <v>4</v>
      </c>
      <c r="D236" s="93">
        <v>2.1666666666666665</v>
      </c>
      <c r="E236" s="48">
        <v>1.8000000000000003</v>
      </c>
      <c r="F236" s="48">
        <v>1.4333333333333333</v>
      </c>
      <c r="G236" s="48">
        <v>1.5153846153846153</v>
      </c>
      <c r="H236" s="48">
        <v>1.3961538461538463</v>
      </c>
      <c r="I236" s="48">
        <v>1.4291666666666665</v>
      </c>
      <c r="J236" s="48">
        <v>1.6416666666666666</v>
      </c>
      <c r="K236" s="48">
        <v>1.7308074534161488</v>
      </c>
      <c r="L236" s="48">
        <v>2.8489855072463768</v>
      </c>
      <c r="M236" s="27">
        <v>2.3037458193979932</v>
      </c>
      <c r="N236" s="85">
        <v>1.8004013377926416</v>
      </c>
      <c r="O236" s="27">
        <v>1.8080267558528431</v>
      </c>
      <c r="P236" s="27">
        <v>1.8228615557148167</v>
      </c>
    </row>
    <row r="237" spans="1:16" ht="13.5" thickBot="1" x14ac:dyDescent="0.25">
      <c r="A237" s="124" t="s">
        <v>9</v>
      </c>
      <c r="B237" s="127">
        <v>2016</v>
      </c>
      <c r="C237" s="21" t="s">
        <v>6</v>
      </c>
      <c r="D237" s="94">
        <v>1.7583333333333335</v>
      </c>
      <c r="E237" s="13">
        <v>1.4000000000000001</v>
      </c>
      <c r="F237" s="13">
        <v>1.0833333333333337</v>
      </c>
      <c r="G237" s="13">
        <v>1.1461538461538461</v>
      </c>
      <c r="H237" s="13">
        <v>1.0923076923076922</v>
      </c>
      <c r="I237" s="13">
        <v>1.1249999999999998</v>
      </c>
      <c r="J237" s="13">
        <v>1.3416666666666666</v>
      </c>
      <c r="K237" s="13">
        <v>1.5165217391304346</v>
      </c>
      <c r="L237" s="13">
        <v>2.648985507246377</v>
      </c>
      <c r="M237" s="28">
        <v>2.1037458193979934</v>
      </c>
      <c r="N237" s="22">
        <v>1.600401337792642</v>
      </c>
      <c r="O237" s="28">
        <v>1.6080267558528427</v>
      </c>
      <c r="P237" s="28">
        <v>1.5353730026012637</v>
      </c>
    </row>
    <row r="238" spans="1:16" ht="13.5" thickBot="1" x14ac:dyDescent="0.25">
      <c r="A238" s="124" t="s">
        <v>9</v>
      </c>
      <c r="B238" s="127">
        <v>2016</v>
      </c>
      <c r="C238" s="23" t="s">
        <v>7</v>
      </c>
      <c r="D238" s="95">
        <v>1.3583333333333334</v>
      </c>
      <c r="E238" s="49">
        <v>0.99999999999999978</v>
      </c>
      <c r="F238" s="49">
        <v>0.7333333333333335</v>
      </c>
      <c r="G238" s="49">
        <v>0.81538461538461537</v>
      </c>
      <c r="H238" s="49">
        <v>0.79230769230769227</v>
      </c>
      <c r="I238" s="49">
        <v>0.82500000000000007</v>
      </c>
      <c r="J238" s="49">
        <v>1.0416666666666665</v>
      </c>
      <c r="K238" s="49">
        <v>1.3022360248447207</v>
      </c>
      <c r="L238" s="49">
        <v>2.4489855072463769</v>
      </c>
      <c r="M238" s="29">
        <v>1.9037458193979928</v>
      </c>
      <c r="N238" s="86">
        <v>1.4004013377926421</v>
      </c>
      <c r="O238" s="29">
        <v>1.4080267558528432</v>
      </c>
      <c r="P238" s="29">
        <v>1.252451757180018</v>
      </c>
    </row>
    <row r="239" spans="1:16" ht="13.5" thickBot="1" x14ac:dyDescent="0.25">
      <c r="A239" s="124" t="s">
        <v>10</v>
      </c>
      <c r="B239" s="127">
        <v>2016</v>
      </c>
      <c r="C239" s="20" t="s">
        <v>4</v>
      </c>
      <c r="D239" s="93">
        <v>2.166666666666667</v>
      </c>
      <c r="E239" s="48">
        <v>1.7307692307692308</v>
      </c>
      <c r="F239" s="48">
        <v>1.0833333333333337</v>
      </c>
      <c r="G239" s="48">
        <v>0.8</v>
      </c>
      <c r="H239" s="48">
        <v>0.86923076923076925</v>
      </c>
      <c r="I239" s="48">
        <v>0.99166666666666659</v>
      </c>
      <c r="J239" s="48">
        <v>1.55</v>
      </c>
      <c r="K239" s="48">
        <v>1.7751552795031056</v>
      </c>
      <c r="L239" s="48">
        <v>2.8091304347826083</v>
      </c>
      <c r="M239" s="27">
        <v>2.5580602006688959</v>
      </c>
      <c r="N239" s="85">
        <v>1.8076923076923077</v>
      </c>
      <c r="O239" s="27">
        <v>1.8461538461538465</v>
      </c>
      <c r="P239" s="27">
        <v>1.6656548946222856</v>
      </c>
    </row>
    <row r="240" spans="1:16" ht="13.5" thickBot="1" x14ac:dyDescent="0.25">
      <c r="A240" s="124" t="s">
        <v>10</v>
      </c>
      <c r="B240" s="127">
        <v>2016</v>
      </c>
      <c r="C240" s="21" t="s">
        <v>6</v>
      </c>
      <c r="D240" s="94">
        <v>1.7666666666666664</v>
      </c>
      <c r="E240" s="13">
        <v>1.3384615384615388</v>
      </c>
      <c r="F240" s="13">
        <v>0.75833333333333341</v>
      </c>
      <c r="G240" s="13">
        <v>0.5</v>
      </c>
      <c r="H240" s="13">
        <v>0.56923076923076921</v>
      </c>
      <c r="I240" s="13">
        <v>0.69166666666666676</v>
      </c>
      <c r="J240" s="13">
        <v>1.2500000000000002</v>
      </c>
      <c r="K240" s="13">
        <v>1.5608695652173916</v>
      </c>
      <c r="L240" s="13">
        <v>2.609130434782609</v>
      </c>
      <c r="M240" s="28">
        <v>2.3580602006688971</v>
      </c>
      <c r="N240" s="22">
        <v>1.6076923076923075</v>
      </c>
      <c r="O240" s="28">
        <v>1.6461538461538461</v>
      </c>
      <c r="P240" s="28">
        <v>1.3880221107395021</v>
      </c>
    </row>
    <row r="241" spans="1:16" ht="13.5" thickBot="1" x14ac:dyDescent="0.25">
      <c r="A241" s="124" t="s">
        <v>10</v>
      </c>
      <c r="B241" s="127">
        <v>2016</v>
      </c>
      <c r="C241" s="23" t="s">
        <v>7</v>
      </c>
      <c r="D241" s="95">
        <v>1.3666666666666663</v>
      </c>
      <c r="E241" s="49">
        <v>0.94615384615384623</v>
      </c>
      <c r="F241" s="49">
        <v>0.44166666666666671</v>
      </c>
      <c r="G241" s="49">
        <v>0.2</v>
      </c>
      <c r="H241" s="49">
        <v>0.26923076923076922</v>
      </c>
      <c r="I241" s="49">
        <v>0.39166666666666666</v>
      </c>
      <c r="J241" s="49">
        <v>0.95000000000000007</v>
      </c>
      <c r="K241" s="49">
        <v>1.3465838509316772</v>
      </c>
      <c r="L241" s="49">
        <v>2.4091304347826088</v>
      </c>
      <c r="M241" s="29">
        <v>2.158060200668896</v>
      </c>
      <c r="N241" s="86">
        <v>1.4076923076923078</v>
      </c>
      <c r="O241" s="29">
        <v>1.4461538461538466</v>
      </c>
      <c r="P241" s="29">
        <v>1.1110837713011625</v>
      </c>
    </row>
    <row r="242" spans="1:16" ht="13.5" thickBot="1" x14ac:dyDescent="0.25">
      <c r="A242" s="124" t="s">
        <v>11</v>
      </c>
      <c r="B242" s="127">
        <v>2016</v>
      </c>
      <c r="C242" s="20" t="s">
        <v>4</v>
      </c>
      <c r="D242" s="93">
        <v>2</v>
      </c>
      <c r="E242" s="48">
        <v>1.4307692307692308</v>
      </c>
      <c r="F242" s="48">
        <v>0.6416666666666665</v>
      </c>
      <c r="G242" s="48">
        <v>0.51538461538461533</v>
      </c>
      <c r="H242" s="48">
        <v>0.52846153846153843</v>
      </c>
      <c r="I242" s="48">
        <v>0.60000000000000009</v>
      </c>
      <c r="J242" s="48">
        <v>0.91499999999999992</v>
      </c>
      <c r="K242" s="48">
        <v>1.0999378881987576</v>
      </c>
      <c r="L242" s="48">
        <v>1.6976086956521741</v>
      </c>
      <c r="M242" s="27">
        <v>1.6327759197324414</v>
      </c>
      <c r="N242" s="85">
        <v>1.4174581939799329</v>
      </c>
      <c r="O242" s="27">
        <v>1.5224080267558529</v>
      </c>
      <c r="P242" s="27">
        <v>1.1667892313001009</v>
      </c>
    </row>
    <row r="243" spans="1:16" ht="13.5" thickBot="1" x14ac:dyDescent="0.25">
      <c r="A243" s="124" t="s">
        <v>11</v>
      </c>
      <c r="B243" s="127">
        <v>2016</v>
      </c>
      <c r="C243" s="21" t="s">
        <v>6</v>
      </c>
      <c r="D243" s="94">
        <v>1.6000000000000003</v>
      </c>
      <c r="E243" s="13">
        <v>1.0615384615384615</v>
      </c>
      <c r="F243" s="13">
        <v>0.34166666666666662</v>
      </c>
      <c r="G243" s="13">
        <v>0.2</v>
      </c>
      <c r="H243" s="13">
        <v>0.20769230769230773</v>
      </c>
      <c r="I243" s="13">
        <v>0.27499999999999997</v>
      </c>
      <c r="J243" s="13">
        <v>0.58333333333333326</v>
      </c>
      <c r="K243" s="13">
        <v>0.88565217391304363</v>
      </c>
      <c r="L243" s="13">
        <v>1.4976086956521739</v>
      </c>
      <c r="M243" s="28">
        <v>1.4327759197324414</v>
      </c>
      <c r="N243" s="22">
        <v>1.2174581939799332</v>
      </c>
      <c r="O243" s="28">
        <v>1.3224080267558531</v>
      </c>
      <c r="P243" s="28">
        <v>0.88542781493868461</v>
      </c>
    </row>
    <row r="244" spans="1:16" ht="13.5" thickBot="1" x14ac:dyDescent="0.25">
      <c r="A244" s="124" t="s">
        <v>11</v>
      </c>
      <c r="B244" s="127">
        <v>2016</v>
      </c>
      <c r="C244" s="23" t="s">
        <v>7</v>
      </c>
      <c r="D244" s="95">
        <v>1.1999999999999997</v>
      </c>
      <c r="E244" s="49">
        <v>0.7</v>
      </c>
      <c r="F244" s="49">
        <v>0.15416666666666665</v>
      </c>
      <c r="G244" s="49">
        <v>0.1</v>
      </c>
      <c r="H244" s="49">
        <v>0.10384615384615387</v>
      </c>
      <c r="I244" s="49">
        <v>0.13749999999999998</v>
      </c>
      <c r="J244" s="49">
        <v>0.28333333333333327</v>
      </c>
      <c r="K244" s="49">
        <v>0.6713664596273291</v>
      </c>
      <c r="L244" s="49">
        <v>1.2976086956521742</v>
      </c>
      <c r="M244" s="29">
        <v>1.2327759197324413</v>
      </c>
      <c r="N244" s="86">
        <v>1.0174581939799332</v>
      </c>
      <c r="O244" s="29">
        <v>1.1224080267558529</v>
      </c>
      <c r="P244" s="29">
        <v>0.6683719541328238</v>
      </c>
    </row>
    <row r="245" spans="1:16" ht="13.5" thickBot="1" x14ac:dyDescent="0.25">
      <c r="A245" s="124" t="s">
        <v>12</v>
      </c>
      <c r="B245" s="127">
        <v>2016</v>
      </c>
      <c r="C245" s="20" t="s">
        <v>4</v>
      </c>
      <c r="D245" s="93">
        <v>2</v>
      </c>
      <c r="E245" s="48">
        <v>1.4307692307692308</v>
      </c>
      <c r="F245" s="48">
        <v>0.6416666666666665</v>
      </c>
      <c r="G245" s="48">
        <v>0.51538461538461533</v>
      </c>
      <c r="H245" s="48">
        <v>0.52846153846153843</v>
      </c>
      <c r="I245" s="48">
        <v>0.60000000000000009</v>
      </c>
      <c r="J245" s="48">
        <v>0.91083333333333316</v>
      </c>
      <c r="K245" s="48">
        <v>1.1485714285714284</v>
      </c>
      <c r="L245" s="48">
        <v>1.72</v>
      </c>
      <c r="M245" s="27">
        <v>1.407692307692308</v>
      </c>
      <c r="N245" s="85">
        <v>1.5923076923076922</v>
      </c>
      <c r="O245" s="27">
        <v>1.5923076923076922</v>
      </c>
      <c r="P245" s="27">
        <v>1.1739995421245422</v>
      </c>
    </row>
    <row r="246" spans="1:16" ht="13.5" thickBot="1" x14ac:dyDescent="0.25">
      <c r="A246" s="124" t="s">
        <v>12</v>
      </c>
      <c r="B246" s="127">
        <v>2016</v>
      </c>
      <c r="C246" s="21" t="s">
        <v>6</v>
      </c>
      <c r="D246" s="94">
        <v>1.6000000000000003</v>
      </c>
      <c r="E246" s="13">
        <v>1.0615384615384615</v>
      </c>
      <c r="F246" s="13">
        <v>0.34166666666666662</v>
      </c>
      <c r="G246" s="13">
        <v>0.2</v>
      </c>
      <c r="H246" s="13">
        <v>0.20769230769230773</v>
      </c>
      <c r="I246" s="13">
        <v>0.27499999999999997</v>
      </c>
      <c r="J246" s="13">
        <v>0.57499999999999996</v>
      </c>
      <c r="K246" s="13">
        <v>0.93428571428571427</v>
      </c>
      <c r="L246" s="13">
        <v>1.5199999999999998</v>
      </c>
      <c r="M246" s="28">
        <v>1.2076923076923078</v>
      </c>
      <c r="N246" s="22">
        <v>1.3923076923076925</v>
      </c>
      <c r="O246" s="28">
        <v>1.3923076923076927</v>
      </c>
      <c r="P246" s="28">
        <v>0.89229090354090357</v>
      </c>
    </row>
    <row r="247" spans="1:16" ht="13.5" thickBot="1" x14ac:dyDescent="0.25">
      <c r="A247" s="124" t="s">
        <v>12</v>
      </c>
      <c r="B247" s="127">
        <v>2016</v>
      </c>
      <c r="C247" s="23" t="s">
        <v>7</v>
      </c>
      <c r="D247" s="95">
        <v>1.1999999999999997</v>
      </c>
      <c r="E247" s="49">
        <v>0.7</v>
      </c>
      <c r="F247" s="49">
        <v>0.15416666666666665</v>
      </c>
      <c r="G247" s="49">
        <v>0.1</v>
      </c>
      <c r="H247" s="49">
        <v>0.10384615384615387</v>
      </c>
      <c r="I247" s="49">
        <v>0.13749999999999998</v>
      </c>
      <c r="J247" s="49">
        <v>0.27499999999999997</v>
      </c>
      <c r="K247" s="49">
        <v>0.72000000000000008</v>
      </c>
      <c r="L247" s="49">
        <v>1.3200000000000003</v>
      </c>
      <c r="M247" s="29">
        <v>1.0076923076923074</v>
      </c>
      <c r="N247" s="86">
        <v>1.1923076923076921</v>
      </c>
      <c r="O247" s="29">
        <v>1.1923076923076921</v>
      </c>
      <c r="P247" s="29">
        <v>0.67523504273504276</v>
      </c>
    </row>
    <row r="248" spans="1:16" ht="13.5" thickBot="1" x14ac:dyDescent="0.25">
      <c r="A248" s="124" t="s">
        <v>14</v>
      </c>
      <c r="B248" s="127">
        <v>2016</v>
      </c>
      <c r="C248" s="20" t="s">
        <v>4</v>
      </c>
      <c r="D248" s="93">
        <v>2.1124999999999998</v>
      </c>
      <c r="E248" s="48">
        <v>1.3583333333333334</v>
      </c>
      <c r="F248" s="48">
        <v>0.66666666666666663</v>
      </c>
      <c r="G248" s="48">
        <v>0.59615384615384603</v>
      </c>
      <c r="H248" s="48">
        <v>0.62307692307692319</v>
      </c>
      <c r="I248" s="48">
        <v>0.66666666666666663</v>
      </c>
      <c r="J248" s="48">
        <v>1.0833333333333333</v>
      </c>
      <c r="K248" s="48">
        <v>1.1927950310559008</v>
      </c>
      <c r="L248" s="48">
        <v>1.3512318840579709</v>
      </c>
      <c r="M248" s="27">
        <v>1.3938461538461542</v>
      </c>
      <c r="N248" s="96">
        <v>1.5640468227424746</v>
      </c>
      <c r="O248" s="27">
        <v>1.8629765886287626</v>
      </c>
      <c r="P248" s="27">
        <v>1.2059689374635025</v>
      </c>
    </row>
    <row r="249" spans="1:16" ht="13.5" thickBot="1" x14ac:dyDescent="0.25">
      <c r="A249" s="124" t="s">
        <v>14</v>
      </c>
      <c r="B249" s="127">
        <v>2016</v>
      </c>
      <c r="C249" s="21" t="s">
        <v>6</v>
      </c>
      <c r="D249" s="94">
        <v>1.7124999999999999</v>
      </c>
      <c r="E249" s="13">
        <v>0.9916666666666667</v>
      </c>
      <c r="F249" s="13">
        <v>0.36666666666666664</v>
      </c>
      <c r="G249" s="13">
        <v>0.29999999999999993</v>
      </c>
      <c r="H249" s="13">
        <v>0.3076923076923076</v>
      </c>
      <c r="I249" s="13">
        <v>0.34999999999999992</v>
      </c>
      <c r="J249" s="13">
        <v>0.78333333333333333</v>
      </c>
      <c r="K249" s="13">
        <v>0.9785093167701866</v>
      </c>
      <c r="L249" s="13">
        <v>1.1512318840579712</v>
      </c>
      <c r="M249" s="28">
        <v>1.193846153846154</v>
      </c>
      <c r="N249" s="26">
        <v>1.3640468227424749</v>
      </c>
      <c r="O249" s="28">
        <v>1.6629765886287624</v>
      </c>
      <c r="P249" s="28">
        <v>0.93020581170037697</v>
      </c>
    </row>
    <row r="250" spans="1:16" ht="13.5" thickBot="1" x14ac:dyDescent="0.25">
      <c r="A250" s="124" t="s">
        <v>14</v>
      </c>
      <c r="B250" s="127">
        <v>2016</v>
      </c>
      <c r="C250" s="23" t="s">
        <v>7</v>
      </c>
      <c r="D250" s="95">
        <v>1.3125</v>
      </c>
      <c r="E250" s="49">
        <v>0.63333333333333341</v>
      </c>
      <c r="F250" s="49">
        <v>0.16666666666666663</v>
      </c>
      <c r="G250" s="49">
        <v>0.14999999999999997</v>
      </c>
      <c r="H250" s="49">
        <v>0.1538461538461538</v>
      </c>
      <c r="I250" s="49">
        <v>0.17083333333333331</v>
      </c>
      <c r="J250" s="49">
        <v>0.48333333333333334</v>
      </c>
      <c r="K250" s="49">
        <v>0.76422360248447185</v>
      </c>
      <c r="L250" s="49">
        <v>0.9512318840579711</v>
      </c>
      <c r="M250" s="29">
        <v>0.99384615384615416</v>
      </c>
      <c r="N250" s="97">
        <v>1.164046822742475</v>
      </c>
      <c r="O250" s="29">
        <v>1.4629765886287627</v>
      </c>
      <c r="P250" s="29">
        <v>0.70056982268938794</v>
      </c>
    </row>
    <row r="251" spans="1:16" ht="13.5" thickBot="1" x14ac:dyDescent="0.25">
      <c r="A251" s="124" t="s">
        <v>16</v>
      </c>
      <c r="B251" s="127">
        <v>2016</v>
      </c>
      <c r="C251" s="20" t="s">
        <v>4</v>
      </c>
      <c r="D251" s="93">
        <v>2.1666666666666665</v>
      </c>
      <c r="E251" s="48">
        <v>1.4461538461538461</v>
      </c>
      <c r="F251" s="48">
        <v>0.85416666666666685</v>
      </c>
      <c r="G251" s="48">
        <v>0.82692307692307687</v>
      </c>
      <c r="H251" s="48">
        <v>0.86153846153846159</v>
      </c>
      <c r="I251" s="48">
        <v>0.98749999999999982</v>
      </c>
      <c r="J251" s="48">
        <v>1.2916666666666667</v>
      </c>
      <c r="K251" s="48">
        <v>1.8950310559006209</v>
      </c>
      <c r="L251" s="48">
        <v>2.8023913043478257</v>
      </c>
      <c r="M251" s="27">
        <v>2.2945150501672242</v>
      </c>
      <c r="N251" s="54">
        <v>1.8060200668896311</v>
      </c>
      <c r="O251" s="27">
        <v>1.8157190635451508</v>
      </c>
      <c r="P251" s="27">
        <v>1.587357660455486</v>
      </c>
    </row>
    <row r="252" spans="1:16" ht="13.5" thickBot="1" x14ac:dyDescent="0.25">
      <c r="A252" s="124" t="s">
        <v>16</v>
      </c>
      <c r="B252" s="127">
        <v>2016</v>
      </c>
      <c r="C252" s="21" t="s">
        <v>6</v>
      </c>
      <c r="D252" s="94">
        <v>1.7666666666666673</v>
      </c>
      <c r="E252" s="13">
        <v>1.0769230769230769</v>
      </c>
      <c r="F252" s="13">
        <v>0.55000000000000004</v>
      </c>
      <c r="G252" s="13">
        <v>0.52307692307692311</v>
      </c>
      <c r="H252" s="13">
        <v>0.56153846153846154</v>
      </c>
      <c r="I252" s="13">
        <v>0.68333333333333346</v>
      </c>
      <c r="J252" s="13">
        <v>0.9916666666666667</v>
      </c>
      <c r="K252" s="13">
        <v>1.680745341614907</v>
      </c>
      <c r="L252" s="13">
        <v>2.6023913043478264</v>
      </c>
      <c r="M252" s="28">
        <v>2.0945150501672245</v>
      </c>
      <c r="N252" s="55">
        <v>1.6060200668896316</v>
      </c>
      <c r="O252" s="28">
        <v>1.6157190635451504</v>
      </c>
      <c r="P252" s="28">
        <v>1.3127163295641555</v>
      </c>
    </row>
    <row r="253" spans="1:16" ht="13.5" thickBot="1" x14ac:dyDescent="0.25">
      <c r="A253" s="124" t="s">
        <v>16</v>
      </c>
      <c r="B253" s="127">
        <v>2016</v>
      </c>
      <c r="C253" s="23" t="s">
        <v>7</v>
      </c>
      <c r="D253" s="95">
        <v>1.3666666666666665</v>
      </c>
      <c r="E253" s="49">
        <v>0.71538461538461529</v>
      </c>
      <c r="F253" s="49">
        <v>0.25833333333333341</v>
      </c>
      <c r="G253" s="49">
        <v>0.22307692307692312</v>
      </c>
      <c r="H253" s="49">
        <v>0.26153846153846155</v>
      </c>
      <c r="I253" s="49">
        <v>0.3833333333333333</v>
      </c>
      <c r="J253" s="49">
        <v>0.69166666666666676</v>
      </c>
      <c r="K253" s="49">
        <v>1.466459627329193</v>
      </c>
      <c r="L253" s="49">
        <v>2.4023913043478262</v>
      </c>
      <c r="M253" s="29">
        <v>1.8945150501672239</v>
      </c>
      <c r="N253" s="56">
        <v>1.4060200668896317</v>
      </c>
      <c r="O253" s="29">
        <v>1.4157190635451509</v>
      </c>
      <c r="P253" s="29">
        <v>1.0404254260232519</v>
      </c>
    </row>
    <row r="254" spans="1:16" ht="13.5" thickBot="1" x14ac:dyDescent="0.25">
      <c r="A254" s="124" t="s">
        <v>13</v>
      </c>
      <c r="B254" s="127">
        <v>2016</v>
      </c>
      <c r="C254" s="20" t="s">
        <v>4</v>
      </c>
      <c r="D254" s="98">
        <v>2.25</v>
      </c>
      <c r="E254" s="98">
        <v>1.425</v>
      </c>
      <c r="F254" s="48">
        <v>0.87500000000000011</v>
      </c>
      <c r="G254" s="48">
        <v>0.78846153846153832</v>
      </c>
      <c r="H254" s="48">
        <v>0.72307692307692295</v>
      </c>
      <c r="I254" s="48">
        <v>0.81249999999999989</v>
      </c>
      <c r="J254" s="48">
        <v>1.0333333333333332</v>
      </c>
      <c r="K254" s="48">
        <v>1.189689440993789</v>
      </c>
      <c r="L254" s="48">
        <v>1.2986561264822136</v>
      </c>
      <c r="M254" s="27">
        <v>1.495177865612648</v>
      </c>
      <c r="N254" s="54">
        <v>1.6869565217391302</v>
      </c>
      <c r="O254" s="106">
        <v>1.6992753623188408</v>
      </c>
      <c r="P254" s="27">
        <v>1.2730939260015346</v>
      </c>
    </row>
    <row r="255" spans="1:16" ht="13.5" thickBot="1" x14ac:dyDescent="0.25">
      <c r="A255" s="124" t="s">
        <v>13</v>
      </c>
      <c r="B255" s="127">
        <v>2016</v>
      </c>
      <c r="C255" s="21" t="s">
        <v>6</v>
      </c>
      <c r="D255" s="51">
        <v>1.85</v>
      </c>
      <c r="E255" s="51">
        <v>1.0583333333333331</v>
      </c>
      <c r="F255" s="13">
        <v>0.55833333333333346</v>
      </c>
      <c r="G255" s="13">
        <v>0.48461538461538467</v>
      </c>
      <c r="H255" s="13">
        <v>0.41538461538461541</v>
      </c>
      <c r="I255" s="13">
        <v>0.48333333333333334</v>
      </c>
      <c r="J255" s="13">
        <v>0.73333333333333328</v>
      </c>
      <c r="K255" s="13">
        <v>0.9754037267080744</v>
      </c>
      <c r="L255" s="13">
        <v>1.0986561264822134</v>
      </c>
      <c r="M255" s="28">
        <v>1.2951778656126485</v>
      </c>
      <c r="N255" s="55">
        <v>1.4869565217391303</v>
      </c>
      <c r="O255" s="107">
        <v>1.4992753623188404</v>
      </c>
      <c r="P255" s="28">
        <v>0.99490024468285332</v>
      </c>
    </row>
    <row r="256" spans="1:16" ht="13.5" thickBot="1" x14ac:dyDescent="0.25">
      <c r="A256" s="124" t="s">
        <v>13</v>
      </c>
      <c r="B256" s="127">
        <v>2016</v>
      </c>
      <c r="C256" s="23" t="s">
        <v>7</v>
      </c>
      <c r="D256" s="99">
        <v>1.45</v>
      </c>
      <c r="E256" s="99">
        <v>0.69166666666666654</v>
      </c>
      <c r="F256" s="49">
        <v>0.27500000000000008</v>
      </c>
      <c r="G256" s="49">
        <v>0.2076923076923077</v>
      </c>
      <c r="H256" s="49">
        <v>0.18846153846153849</v>
      </c>
      <c r="I256" s="49">
        <v>0.21666666666666665</v>
      </c>
      <c r="J256" s="49">
        <v>0.43333333333333335</v>
      </c>
      <c r="K256" s="49">
        <v>0.76111801242236043</v>
      </c>
      <c r="L256" s="49">
        <v>0.89865612648221382</v>
      </c>
      <c r="M256" s="29">
        <v>1.0951778656126483</v>
      </c>
      <c r="N256" s="56">
        <v>1.2869565217391303</v>
      </c>
      <c r="O256" s="108">
        <v>1.2992753623188404</v>
      </c>
      <c r="P256" s="29">
        <v>0.73366703344964213</v>
      </c>
    </row>
    <row r="257" spans="1:16" ht="13.5" thickBot="1" x14ac:dyDescent="0.25">
      <c r="A257" s="124" t="s">
        <v>40</v>
      </c>
      <c r="B257" s="127">
        <v>2016</v>
      </c>
      <c r="C257" s="20" t="s">
        <v>4</v>
      </c>
      <c r="D257" s="7">
        <v>2.2250000000000001</v>
      </c>
      <c r="E257" s="27">
        <v>1.6461538461538463</v>
      </c>
      <c r="F257" s="27">
        <v>1.0250000000000001</v>
      </c>
      <c r="G257" s="27">
        <v>0.8307692307692307</v>
      </c>
      <c r="H257" s="27">
        <v>0.83846153846153859</v>
      </c>
      <c r="I257" s="37">
        <v>0.97916666666666663</v>
      </c>
      <c r="J257" s="37">
        <v>1.4458333333333335</v>
      </c>
      <c r="K257" s="27">
        <v>1.3535714285714282</v>
      </c>
      <c r="L257" s="37">
        <v>2.0416666666666665</v>
      </c>
      <c r="M257" s="27">
        <v>2.4692307692307689</v>
      </c>
      <c r="N257" s="54">
        <v>2.5461538461538455</v>
      </c>
      <c r="O257" s="27">
        <v>1.9692307692307691</v>
      </c>
      <c r="P257" s="27">
        <v>1.6141865079365079</v>
      </c>
    </row>
    <row r="258" spans="1:16" ht="13.5" thickBot="1" x14ac:dyDescent="0.25">
      <c r="A258" s="124" t="s">
        <v>40</v>
      </c>
      <c r="B258" s="127">
        <v>2016</v>
      </c>
      <c r="C258" s="21" t="s">
        <v>6</v>
      </c>
      <c r="D258" s="9">
        <v>1.825</v>
      </c>
      <c r="E258" s="28">
        <v>1.2769230769230768</v>
      </c>
      <c r="F258" s="28">
        <v>0.71666666666666667</v>
      </c>
      <c r="G258" s="28">
        <v>0.51538461538461544</v>
      </c>
      <c r="H258" s="28">
        <v>0.53846153846153844</v>
      </c>
      <c r="I258" s="38">
        <v>0.67499999999999993</v>
      </c>
      <c r="J258" s="38">
        <v>1.1416666666666664</v>
      </c>
      <c r="K258" s="28">
        <v>1.139285714285714</v>
      </c>
      <c r="L258" s="38">
        <v>1.8416666666666668</v>
      </c>
      <c r="M258" s="28">
        <v>2.2692307692307692</v>
      </c>
      <c r="N258" s="55">
        <v>2.3461538461538463</v>
      </c>
      <c r="O258" s="28">
        <v>1.7692307692307696</v>
      </c>
      <c r="P258" s="28">
        <v>1.3378891941391942</v>
      </c>
    </row>
    <row r="259" spans="1:16" ht="13.5" thickBot="1" x14ac:dyDescent="0.25">
      <c r="A259" s="124" t="s">
        <v>40</v>
      </c>
      <c r="B259" s="127">
        <v>2016</v>
      </c>
      <c r="C259" s="21" t="s">
        <v>7</v>
      </c>
      <c r="D259" s="9">
        <v>1.4249999999999998</v>
      </c>
      <c r="E259" s="28">
        <v>0.9076923076923078</v>
      </c>
      <c r="F259" s="28">
        <v>0.40833333333333327</v>
      </c>
      <c r="G259" s="28">
        <v>0.22307692307692314</v>
      </c>
      <c r="H259" s="28">
        <v>0.23846153846153847</v>
      </c>
      <c r="I259" s="38">
        <v>0.375</v>
      </c>
      <c r="J259" s="38">
        <v>0.84166666666666679</v>
      </c>
      <c r="K259" s="28">
        <v>0.92500000000000004</v>
      </c>
      <c r="L259" s="38">
        <v>1.6416666666666666</v>
      </c>
      <c r="M259" s="28">
        <v>2.0692307692307699</v>
      </c>
      <c r="N259" s="55">
        <v>2.1461538461538461</v>
      </c>
      <c r="O259" s="28">
        <v>1.5692307692307697</v>
      </c>
      <c r="P259" s="28">
        <v>1.0642094017094017</v>
      </c>
    </row>
    <row r="260" spans="1:16" x14ac:dyDescent="0.2">
      <c r="A260" s="124" t="s">
        <v>18</v>
      </c>
      <c r="B260" s="128">
        <v>2016</v>
      </c>
      <c r="C260" s="131" t="s">
        <v>4</v>
      </c>
      <c r="D260" s="158" t="s">
        <v>36</v>
      </c>
      <c r="E260" s="144" t="s">
        <v>36</v>
      </c>
      <c r="F260" s="144" t="s">
        <v>36</v>
      </c>
      <c r="G260" s="144" t="s">
        <v>36</v>
      </c>
      <c r="H260" s="144" t="s">
        <v>36</v>
      </c>
      <c r="I260" s="144" t="s">
        <v>36</v>
      </c>
      <c r="J260" s="144" t="s">
        <v>36</v>
      </c>
      <c r="K260" s="144" t="s">
        <v>36</v>
      </c>
      <c r="L260" s="144"/>
      <c r="M260" s="144" t="s">
        <v>36</v>
      </c>
      <c r="N260" s="144" t="s">
        <v>36</v>
      </c>
      <c r="O260" s="144" t="s">
        <v>36</v>
      </c>
      <c r="P260" s="159" t="s">
        <v>36</v>
      </c>
    </row>
    <row r="261" spans="1:16" x14ac:dyDescent="0.2">
      <c r="A261" s="124" t="s">
        <v>18</v>
      </c>
      <c r="B261" s="128">
        <v>2016</v>
      </c>
      <c r="C261" s="131" t="s">
        <v>6</v>
      </c>
      <c r="D261" s="160" t="s">
        <v>36</v>
      </c>
      <c r="E261" s="126" t="s">
        <v>36</v>
      </c>
      <c r="F261" s="126" t="s">
        <v>36</v>
      </c>
      <c r="G261" s="126" t="s">
        <v>36</v>
      </c>
      <c r="H261" s="126" t="s">
        <v>36</v>
      </c>
      <c r="I261" s="126" t="s">
        <v>36</v>
      </c>
      <c r="J261" s="126" t="s">
        <v>36</v>
      </c>
      <c r="K261" s="126" t="s">
        <v>36</v>
      </c>
      <c r="L261" s="126"/>
      <c r="M261" s="126" t="s">
        <v>36</v>
      </c>
      <c r="N261" s="126" t="s">
        <v>36</v>
      </c>
      <c r="O261" s="126" t="s">
        <v>36</v>
      </c>
      <c r="P261" s="161" t="s">
        <v>36</v>
      </c>
    </row>
    <row r="262" spans="1:16" ht="13.5" thickBot="1" x14ac:dyDescent="0.25">
      <c r="A262" s="124" t="s">
        <v>18</v>
      </c>
      <c r="B262" s="128">
        <v>2016</v>
      </c>
      <c r="C262" s="131" t="s">
        <v>7</v>
      </c>
      <c r="D262" s="160" t="s">
        <v>36</v>
      </c>
      <c r="E262" s="126" t="s">
        <v>36</v>
      </c>
      <c r="F262" s="126" t="s">
        <v>36</v>
      </c>
      <c r="G262" s="126" t="s">
        <v>36</v>
      </c>
      <c r="H262" s="126" t="s">
        <v>36</v>
      </c>
      <c r="I262" s="126" t="s">
        <v>36</v>
      </c>
      <c r="J262" s="126" t="s">
        <v>36</v>
      </c>
      <c r="K262" s="126" t="s">
        <v>36</v>
      </c>
      <c r="L262" s="126"/>
      <c r="M262" s="126" t="s">
        <v>36</v>
      </c>
      <c r="N262" s="126" t="s">
        <v>36</v>
      </c>
      <c r="O262" s="126" t="s">
        <v>36</v>
      </c>
      <c r="P262" s="161" t="s">
        <v>36</v>
      </c>
    </row>
    <row r="263" spans="1:16" ht="13.5" thickBot="1" x14ac:dyDescent="0.25">
      <c r="A263" s="124" t="s">
        <v>5</v>
      </c>
      <c r="B263" s="127">
        <v>2017</v>
      </c>
      <c r="C263" s="20" t="s">
        <v>4</v>
      </c>
      <c r="D263" s="93">
        <v>1.2710334448160536</v>
      </c>
      <c r="E263" s="93">
        <v>1.0993478260869565</v>
      </c>
      <c r="F263" s="48">
        <v>0.90384615384615385</v>
      </c>
      <c r="G263" s="48">
        <v>0.61818181818181817</v>
      </c>
      <c r="H263" s="48">
        <v>0.67307692307692313</v>
      </c>
      <c r="I263" s="48">
        <v>0.82916666666666672</v>
      </c>
      <c r="J263" s="48">
        <v>0.77499999999999991</v>
      </c>
      <c r="K263" s="48">
        <v>0.62083333333333324</v>
      </c>
      <c r="L263" s="48">
        <v>0.66923076923076918</v>
      </c>
      <c r="M263" s="27">
        <v>0.66153846153846141</v>
      </c>
      <c r="N263" s="85">
        <v>0.70833333333333348</v>
      </c>
      <c r="O263" s="37">
        <v>0.54</v>
      </c>
      <c r="P263" s="27">
        <v>0.78079906084253936</v>
      </c>
    </row>
    <row r="264" spans="1:16" ht="13.5" thickBot="1" x14ac:dyDescent="0.25">
      <c r="A264" s="124" t="s">
        <v>5</v>
      </c>
      <c r="B264" s="127">
        <v>2017</v>
      </c>
      <c r="C264" s="21" t="s">
        <v>6</v>
      </c>
      <c r="D264" s="94">
        <v>1.0710334448160537</v>
      </c>
      <c r="E264" s="94">
        <v>0.90434782608695663</v>
      </c>
      <c r="F264" s="13">
        <v>0.7038461538461539</v>
      </c>
      <c r="G264" s="13">
        <v>0.41818181818181821</v>
      </c>
      <c r="H264" s="13">
        <v>0.48076923076923073</v>
      </c>
      <c r="I264" s="13">
        <v>0.62499999999999989</v>
      </c>
      <c r="J264" s="13">
        <v>0.57499999999999996</v>
      </c>
      <c r="K264" s="13">
        <v>0.42083333333333323</v>
      </c>
      <c r="L264" s="13">
        <v>0.46923076923076928</v>
      </c>
      <c r="M264" s="28">
        <v>0.46153846153846168</v>
      </c>
      <c r="N264" s="22">
        <v>0.50833333333333341</v>
      </c>
      <c r="O264" s="38">
        <v>0.34499999999999997</v>
      </c>
      <c r="P264" s="28">
        <v>0.58192619759467601</v>
      </c>
    </row>
    <row r="265" spans="1:16" ht="13.5" thickBot="1" x14ac:dyDescent="0.25">
      <c r="A265" s="124" t="s">
        <v>5</v>
      </c>
      <c r="B265" s="127">
        <v>2017</v>
      </c>
      <c r="C265" s="23" t="s">
        <v>7</v>
      </c>
      <c r="D265" s="95">
        <v>0.8710334448160536</v>
      </c>
      <c r="E265" s="95">
        <v>0.67101449275362324</v>
      </c>
      <c r="F265" s="49">
        <v>0.50384615384615394</v>
      </c>
      <c r="G265" s="49">
        <v>0.22727272727272727</v>
      </c>
      <c r="H265" s="49">
        <v>0.28846153846153844</v>
      </c>
      <c r="I265" s="49">
        <v>0.43333333333333329</v>
      </c>
      <c r="J265" s="49">
        <v>0.37083333333333335</v>
      </c>
      <c r="K265" s="49">
        <v>0.23333333333333331</v>
      </c>
      <c r="L265" s="49">
        <v>0.26923076923076922</v>
      </c>
      <c r="M265" s="29">
        <v>0.26538461538461544</v>
      </c>
      <c r="N265" s="86">
        <v>0.30833333333333329</v>
      </c>
      <c r="O265" s="39">
        <v>0.17499999999999999</v>
      </c>
      <c r="P265" s="29">
        <v>0.38475642292490114</v>
      </c>
    </row>
    <row r="266" spans="1:16" ht="13.5" thickBot="1" x14ac:dyDescent="0.25">
      <c r="A266" s="124" t="s">
        <v>8</v>
      </c>
      <c r="B266" s="127">
        <v>2017</v>
      </c>
      <c r="C266" s="20" t="s">
        <v>4</v>
      </c>
      <c r="D266" s="93">
        <v>2.2749458193979932</v>
      </c>
      <c r="E266" s="48">
        <v>2.0666666666666669</v>
      </c>
      <c r="F266" s="48">
        <v>1.953846153846154</v>
      </c>
      <c r="G266" s="48">
        <v>1.2454545454545451</v>
      </c>
      <c r="H266" s="48">
        <v>1.4307692307692308</v>
      </c>
      <c r="I266" s="48">
        <v>1.5</v>
      </c>
      <c r="J266" s="48">
        <v>1.4833333333333334</v>
      </c>
      <c r="K266" s="48">
        <v>1.5499999999999998</v>
      </c>
      <c r="L266" s="48">
        <v>1.4769230769230766</v>
      </c>
      <c r="M266" s="27">
        <v>1.3692307692307695</v>
      </c>
      <c r="N266" s="85">
        <v>1.4333333333333336</v>
      </c>
      <c r="O266" s="37">
        <v>1.4600000000000002</v>
      </c>
      <c r="P266" s="27">
        <v>1.6037085774129254</v>
      </c>
    </row>
    <row r="267" spans="1:16" ht="13.5" thickBot="1" x14ac:dyDescent="0.25">
      <c r="A267" s="124" t="s">
        <v>8</v>
      </c>
      <c r="B267" s="127">
        <v>2017</v>
      </c>
      <c r="C267" s="21" t="s">
        <v>6</v>
      </c>
      <c r="D267" s="94">
        <v>2.0749458193979935</v>
      </c>
      <c r="E267" s="13">
        <v>1.8250000000000002</v>
      </c>
      <c r="F267" s="13">
        <v>1.7538461538461545</v>
      </c>
      <c r="G267" s="13">
        <v>1.0454545454545456</v>
      </c>
      <c r="H267" s="13">
        <v>1.2307692307692311</v>
      </c>
      <c r="I267" s="13">
        <v>1.3</v>
      </c>
      <c r="J267" s="13">
        <v>1.2833333333333334</v>
      </c>
      <c r="K267" s="13">
        <v>1.3500000000000003</v>
      </c>
      <c r="L267" s="13">
        <v>1.2769230769230768</v>
      </c>
      <c r="M267" s="28">
        <v>1.1692307692307693</v>
      </c>
      <c r="N267" s="22">
        <v>1.2333333333333336</v>
      </c>
      <c r="O267" s="38">
        <v>1.26</v>
      </c>
      <c r="P267" s="28">
        <v>1.4002363551907033</v>
      </c>
    </row>
    <row r="268" spans="1:16" ht="13.5" thickBot="1" x14ac:dyDescent="0.25">
      <c r="A268" s="124" t="s">
        <v>8</v>
      </c>
      <c r="B268" s="127">
        <v>2017</v>
      </c>
      <c r="C268" s="23" t="s">
        <v>7</v>
      </c>
      <c r="D268" s="95">
        <v>1.8749458193979933</v>
      </c>
      <c r="E268" s="49">
        <v>1.6083333333333336</v>
      </c>
      <c r="F268" s="49">
        <v>1.5538461538461534</v>
      </c>
      <c r="G268" s="49">
        <v>0.84545454545454557</v>
      </c>
      <c r="H268" s="49">
        <v>1.0307692307692307</v>
      </c>
      <c r="I268" s="49">
        <v>1.0999999999999999</v>
      </c>
      <c r="J268" s="49">
        <v>1.0833333333333333</v>
      </c>
      <c r="K268" s="49">
        <v>1.1499999999999997</v>
      </c>
      <c r="L268" s="49">
        <v>1.0769230769230769</v>
      </c>
      <c r="M268" s="29">
        <v>0.96923076923076934</v>
      </c>
      <c r="N268" s="86">
        <v>1.0333333333333334</v>
      </c>
      <c r="O268" s="39">
        <v>1.06</v>
      </c>
      <c r="P268" s="29">
        <v>1.1988474663018143</v>
      </c>
    </row>
    <row r="269" spans="1:16" ht="13.5" thickBot="1" x14ac:dyDescent="0.25">
      <c r="A269" s="124" t="s">
        <v>9</v>
      </c>
      <c r="B269" s="127">
        <v>2017</v>
      </c>
      <c r="C269" s="20" t="s">
        <v>4</v>
      </c>
      <c r="D269" s="93">
        <v>2.1846454849498325</v>
      </c>
      <c r="E269" s="48">
        <v>2.2999999999999998</v>
      </c>
      <c r="F269" s="48">
        <v>1.7846153846153849</v>
      </c>
      <c r="G269" s="48">
        <v>2.0545454545454547</v>
      </c>
      <c r="H269" s="48">
        <v>1.776923076923077</v>
      </c>
      <c r="I269" s="48">
        <v>1.8833333333333331</v>
      </c>
      <c r="J269" s="48">
        <v>2.0916666666666663</v>
      </c>
      <c r="K269" s="48">
        <v>2.2916666666666665</v>
      </c>
      <c r="L269" s="48">
        <v>2.0846153846153843</v>
      </c>
      <c r="M269" s="27">
        <v>1.4153846153846152</v>
      </c>
      <c r="N269" s="85">
        <v>1.4416666666666667</v>
      </c>
      <c r="O269" s="27">
        <v>1.0249999999999999</v>
      </c>
      <c r="P269" s="27">
        <v>1.86117189453059</v>
      </c>
    </row>
    <row r="270" spans="1:16" ht="13.5" thickBot="1" x14ac:dyDescent="0.25">
      <c r="A270" s="124" t="s">
        <v>9</v>
      </c>
      <c r="B270" s="127">
        <v>2017</v>
      </c>
      <c r="C270" s="21" t="s">
        <v>6</v>
      </c>
      <c r="D270" s="94">
        <v>1.9846454849498327</v>
      </c>
      <c r="E270" s="13">
        <v>2.0333333333333337</v>
      </c>
      <c r="F270" s="13">
        <v>1.5846153846153848</v>
      </c>
      <c r="G270" s="13">
        <v>1.8545454545454547</v>
      </c>
      <c r="H270" s="13">
        <v>1.5769230769230771</v>
      </c>
      <c r="I270" s="13">
        <v>1.6833333333333336</v>
      </c>
      <c r="J270" s="13">
        <v>1.8833333333333335</v>
      </c>
      <c r="K270" s="13">
        <v>2.0916666666666672</v>
      </c>
      <c r="L270" s="13">
        <v>1.8846153846153848</v>
      </c>
      <c r="M270" s="28">
        <v>1.2153846153846153</v>
      </c>
      <c r="N270" s="22">
        <v>1.2416666666666669</v>
      </c>
      <c r="O270" s="28">
        <v>0.82499999999999996</v>
      </c>
      <c r="P270" s="28">
        <v>1.6549218945305901</v>
      </c>
    </row>
    <row r="271" spans="1:16" ht="13.5" thickBot="1" x14ac:dyDescent="0.25">
      <c r="A271" s="124" t="s">
        <v>9</v>
      </c>
      <c r="B271" s="127">
        <v>2017</v>
      </c>
      <c r="C271" s="23" t="s">
        <v>7</v>
      </c>
      <c r="D271" s="95">
        <v>1.7846454849498332</v>
      </c>
      <c r="E271" s="49">
        <v>1.8000000000000005</v>
      </c>
      <c r="F271" s="49">
        <v>1.3846153846153846</v>
      </c>
      <c r="G271" s="49">
        <v>1.6545454545454545</v>
      </c>
      <c r="H271" s="49">
        <v>1.3769230769230769</v>
      </c>
      <c r="I271" s="49">
        <v>1.4833333333333334</v>
      </c>
      <c r="J271" s="49">
        <v>1.6583333333333334</v>
      </c>
      <c r="K271" s="49">
        <v>1.8916666666666668</v>
      </c>
      <c r="L271" s="49">
        <v>1.6846153846153851</v>
      </c>
      <c r="M271" s="29">
        <v>1.0153846153846153</v>
      </c>
      <c r="N271" s="86">
        <v>1.0416666666666665</v>
      </c>
      <c r="O271" s="29">
        <v>0.62499999999999989</v>
      </c>
      <c r="P271" s="29">
        <v>1.4500607834194792</v>
      </c>
    </row>
    <row r="272" spans="1:16" ht="13.5" thickBot="1" x14ac:dyDescent="0.25">
      <c r="A272" s="124" t="s">
        <v>10</v>
      </c>
      <c r="B272" s="127">
        <v>2017</v>
      </c>
      <c r="C272" s="20" t="s">
        <v>4</v>
      </c>
      <c r="D272" s="93">
        <v>2.0461538461538464</v>
      </c>
      <c r="E272" s="48">
        <v>2.3833333333333333</v>
      </c>
      <c r="F272" s="48">
        <v>1.8461538461538463</v>
      </c>
      <c r="G272" s="48">
        <v>1.1500000000000001</v>
      </c>
      <c r="H272" s="48">
        <v>1.0653846153846156</v>
      </c>
      <c r="I272" s="48">
        <v>1.3083333333333331</v>
      </c>
      <c r="J272" s="48">
        <v>1.2708333333333335</v>
      </c>
      <c r="K272" s="48">
        <v>1.2666666666666666</v>
      </c>
      <c r="L272" s="48">
        <v>1.2230769230769227</v>
      </c>
      <c r="M272" s="27">
        <v>1.6384615384615384</v>
      </c>
      <c r="N272" s="85">
        <v>1.2833333333333332</v>
      </c>
      <c r="O272" s="27">
        <v>1</v>
      </c>
      <c r="P272" s="27">
        <v>1.4568108974358973</v>
      </c>
    </row>
    <row r="273" spans="1:16" ht="13.5" thickBot="1" x14ac:dyDescent="0.25">
      <c r="A273" s="124" t="s">
        <v>10</v>
      </c>
      <c r="B273" s="127">
        <v>2017</v>
      </c>
      <c r="C273" s="21" t="s">
        <v>6</v>
      </c>
      <c r="D273" s="94">
        <v>1.8461538461538463</v>
      </c>
      <c r="E273" s="13">
        <v>2.1416666666666662</v>
      </c>
      <c r="F273" s="13">
        <v>1.6461538461538465</v>
      </c>
      <c r="G273" s="13">
        <v>0.95</v>
      </c>
      <c r="H273" s="13">
        <v>0.8653846153846152</v>
      </c>
      <c r="I273" s="13">
        <v>1.1083333333333334</v>
      </c>
      <c r="J273" s="13">
        <v>1.0583333333333331</v>
      </c>
      <c r="K273" s="13">
        <v>1.0666666666666667</v>
      </c>
      <c r="L273" s="13">
        <v>1.0230769230769232</v>
      </c>
      <c r="M273" s="28">
        <v>1.4230769230769231</v>
      </c>
      <c r="N273" s="22">
        <v>1.0833333333333337</v>
      </c>
      <c r="O273" s="28">
        <v>0.79999999999999993</v>
      </c>
      <c r="P273" s="28">
        <v>1.2510149572649574</v>
      </c>
    </row>
    <row r="274" spans="1:16" ht="13.5" thickBot="1" x14ac:dyDescent="0.25">
      <c r="A274" s="124" t="s">
        <v>10</v>
      </c>
      <c r="B274" s="127">
        <v>2017</v>
      </c>
      <c r="C274" s="23" t="s">
        <v>7</v>
      </c>
      <c r="D274" s="95">
        <v>1.6461538461538465</v>
      </c>
      <c r="E274" s="49">
        <v>1.9083333333333332</v>
      </c>
      <c r="F274" s="49">
        <v>1.4461538461538461</v>
      </c>
      <c r="G274" s="49">
        <v>0.75000000000000011</v>
      </c>
      <c r="H274" s="49">
        <v>0.66538461538461546</v>
      </c>
      <c r="I274" s="49">
        <v>0.90833333333333333</v>
      </c>
      <c r="J274" s="49">
        <v>0.8583333333333335</v>
      </c>
      <c r="K274" s="49">
        <v>0.86666666666666703</v>
      </c>
      <c r="L274" s="49">
        <v>0.82307692307692304</v>
      </c>
      <c r="M274" s="29">
        <v>1.2230769230769232</v>
      </c>
      <c r="N274" s="86">
        <v>0.88333333333333319</v>
      </c>
      <c r="O274" s="29">
        <v>0.59999999999999987</v>
      </c>
      <c r="P274" s="29">
        <v>1.0482371794871796</v>
      </c>
    </row>
    <row r="275" spans="1:16" ht="13.5" thickBot="1" x14ac:dyDescent="0.25">
      <c r="A275" s="124" t="s">
        <v>11</v>
      </c>
      <c r="B275" s="127">
        <v>2017</v>
      </c>
      <c r="C275" s="20" t="s">
        <v>4</v>
      </c>
      <c r="D275" s="93">
        <v>1.168361204013378</v>
      </c>
      <c r="E275" s="48">
        <v>0.89583333333333348</v>
      </c>
      <c r="F275" s="48">
        <v>0.66923076923076918</v>
      </c>
      <c r="G275" s="48">
        <v>0.48636363636363639</v>
      </c>
      <c r="H275" s="48">
        <v>0.56153846153846143</v>
      </c>
      <c r="I275" s="48">
        <v>0.5958333333333331</v>
      </c>
      <c r="J275" s="48">
        <v>0.62083333333333335</v>
      </c>
      <c r="K275" s="48">
        <v>0.53333333333333333</v>
      </c>
      <c r="L275" s="48">
        <v>0.53076923076923077</v>
      </c>
      <c r="M275" s="27">
        <v>0.59999999999999987</v>
      </c>
      <c r="N275" s="85">
        <v>0.57916666666666661</v>
      </c>
      <c r="O275" s="27">
        <v>0.47000000000000003</v>
      </c>
      <c r="P275" s="27">
        <v>0.64260527515962285</v>
      </c>
    </row>
    <row r="276" spans="1:16" ht="13.5" thickBot="1" x14ac:dyDescent="0.25">
      <c r="A276" s="124" t="s">
        <v>11</v>
      </c>
      <c r="B276" s="127">
        <v>2017</v>
      </c>
      <c r="C276" s="21" t="s">
        <v>6</v>
      </c>
      <c r="D276" s="94">
        <v>0.968361204013378</v>
      </c>
      <c r="E276" s="13">
        <v>0.70000000000000007</v>
      </c>
      <c r="F276" s="13">
        <v>0.46923076923076928</v>
      </c>
      <c r="G276" s="13">
        <v>0.28636363636363632</v>
      </c>
      <c r="H276" s="13">
        <v>0.36153846153846148</v>
      </c>
      <c r="I276" s="13">
        <v>0.39166666666666666</v>
      </c>
      <c r="J276" s="13">
        <v>0.42083333333333334</v>
      </c>
      <c r="K276" s="13">
        <v>0.33333333333333326</v>
      </c>
      <c r="L276" s="13">
        <v>0.3307692307692307</v>
      </c>
      <c r="M276" s="28">
        <v>0.4</v>
      </c>
      <c r="N276" s="22">
        <v>0.3666666666666667</v>
      </c>
      <c r="O276" s="28">
        <v>0.27</v>
      </c>
      <c r="P276" s="28">
        <v>0.44156360849295623</v>
      </c>
    </row>
    <row r="277" spans="1:16" ht="13.5" thickBot="1" x14ac:dyDescent="0.25">
      <c r="A277" s="124" t="s">
        <v>11</v>
      </c>
      <c r="B277" s="127">
        <v>2017</v>
      </c>
      <c r="C277" s="23" t="s">
        <v>7</v>
      </c>
      <c r="D277" s="95">
        <v>0.76836120401337793</v>
      </c>
      <c r="E277" s="49">
        <v>0.48333333333333345</v>
      </c>
      <c r="F277" s="49">
        <v>0.26923076923076922</v>
      </c>
      <c r="G277" s="49">
        <v>0.18636363636363634</v>
      </c>
      <c r="H277" s="49">
        <v>0.26153846153846144</v>
      </c>
      <c r="I277" s="49">
        <v>0.20833333333333337</v>
      </c>
      <c r="J277" s="49">
        <v>0.20833333333333334</v>
      </c>
      <c r="K277" s="49">
        <v>0.17499999999999996</v>
      </c>
      <c r="L277" s="49">
        <v>0.17307692307692304</v>
      </c>
      <c r="M277" s="29">
        <v>0.21153846153846154</v>
      </c>
      <c r="N277" s="86">
        <v>0.19166666666666665</v>
      </c>
      <c r="O277" s="29">
        <v>0.13500000000000001</v>
      </c>
      <c r="P277" s="29">
        <v>0.27264801020235802</v>
      </c>
    </row>
    <row r="278" spans="1:16" ht="13.5" thickBot="1" x14ac:dyDescent="0.25">
      <c r="A278" s="124" t="s">
        <v>12</v>
      </c>
      <c r="B278" s="127">
        <v>2017</v>
      </c>
      <c r="C278" s="20" t="s">
        <v>4</v>
      </c>
      <c r="D278" s="93">
        <v>1.2923076923076924</v>
      </c>
      <c r="E278" s="48">
        <v>0.94166666666666676</v>
      </c>
      <c r="F278" s="48">
        <v>0.66923076923076918</v>
      </c>
      <c r="G278" s="48">
        <v>0.48636363636363639</v>
      </c>
      <c r="H278" s="48">
        <v>0.56153846153846143</v>
      </c>
      <c r="I278" s="48">
        <v>0.5874999999999998</v>
      </c>
      <c r="J278" s="48">
        <v>0.62083333333333335</v>
      </c>
      <c r="K278" s="48">
        <v>0.53333333333333333</v>
      </c>
      <c r="L278" s="48">
        <v>0.53076923076923077</v>
      </c>
      <c r="M278" s="27">
        <v>0.59999999999999987</v>
      </c>
      <c r="N278" s="85">
        <v>0.57916666666666661</v>
      </c>
      <c r="O278" s="27">
        <v>0.47000000000000003</v>
      </c>
      <c r="P278" s="27">
        <v>0.65605914918414909</v>
      </c>
    </row>
    <row r="279" spans="1:16" ht="13.5" thickBot="1" x14ac:dyDescent="0.25">
      <c r="A279" s="124" t="s">
        <v>12</v>
      </c>
      <c r="B279" s="127">
        <v>2017</v>
      </c>
      <c r="C279" s="21" t="s">
        <v>6</v>
      </c>
      <c r="D279" s="94">
        <v>1.0923076923076924</v>
      </c>
      <c r="E279" s="13">
        <v>0.75</v>
      </c>
      <c r="F279" s="13">
        <v>0.46923076923076928</v>
      </c>
      <c r="G279" s="13">
        <v>0.28636363636363632</v>
      </c>
      <c r="H279" s="13">
        <v>0.36153846153846148</v>
      </c>
      <c r="I279" s="13">
        <v>0.3833333333333333</v>
      </c>
      <c r="J279" s="13">
        <v>0.42083333333333334</v>
      </c>
      <c r="K279" s="13">
        <v>0.33333333333333326</v>
      </c>
      <c r="L279" s="13">
        <v>0.3307692307692307</v>
      </c>
      <c r="M279" s="28">
        <v>0.4</v>
      </c>
      <c r="N279" s="22">
        <v>0.3666666666666667</v>
      </c>
      <c r="O279" s="28">
        <v>0.27</v>
      </c>
      <c r="P279" s="28">
        <v>0.4553647047397047</v>
      </c>
    </row>
    <row r="280" spans="1:16" ht="13.5" thickBot="1" x14ac:dyDescent="0.25">
      <c r="A280" s="124" t="s">
        <v>12</v>
      </c>
      <c r="B280" s="127">
        <v>2017</v>
      </c>
      <c r="C280" s="23" t="s">
        <v>7</v>
      </c>
      <c r="D280" s="95">
        <v>0.89230769230769247</v>
      </c>
      <c r="E280" s="49">
        <v>0.54166666666666685</v>
      </c>
      <c r="F280" s="49">
        <v>0.26923076923076922</v>
      </c>
      <c r="G280" s="49">
        <v>0.18636363636363634</v>
      </c>
      <c r="H280" s="49">
        <v>0.26153846153846144</v>
      </c>
      <c r="I280" s="49">
        <v>0.19999999999999998</v>
      </c>
      <c r="J280" s="49">
        <v>0.20833333333333334</v>
      </c>
      <c r="K280" s="49">
        <v>0.17499999999999996</v>
      </c>
      <c r="L280" s="49">
        <v>0.17307692307692304</v>
      </c>
      <c r="M280" s="29">
        <v>0.21153846153846154</v>
      </c>
      <c r="N280" s="86">
        <v>0.19166666666666665</v>
      </c>
      <c r="O280" s="29">
        <v>0.13500000000000001</v>
      </c>
      <c r="P280" s="29">
        <v>0.28714355089355087</v>
      </c>
    </row>
    <row r="281" spans="1:16" ht="13.5" thickBot="1" x14ac:dyDescent="0.25">
      <c r="A281" s="124" t="s">
        <v>14</v>
      </c>
      <c r="B281" s="127">
        <v>2017</v>
      </c>
      <c r="C281" s="20" t="s">
        <v>4</v>
      </c>
      <c r="D281" s="93">
        <v>1.56175</v>
      </c>
      <c r="E281" s="48">
        <v>1.2636363636363637</v>
      </c>
      <c r="F281" s="48">
        <v>0.89999999999999991</v>
      </c>
      <c r="G281" s="48">
        <v>0.53636363636363626</v>
      </c>
      <c r="H281" s="48">
        <v>0.61923076923076925</v>
      </c>
      <c r="I281" s="48">
        <v>0.73749999999999993</v>
      </c>
      <c r="J281" s="48">
        <v>0.73749999999999993</v>
      </c>
      <c r="K281" s="48">
        <v>0.85416666666666696</v>
      </c>
      <c r="L281" s="48">
        <v>0.65538461538461545</v>
      </c>
      <c r="M281" s="27">
        <v>0.64230769230769225</v>
      </c>
      <c r="N281" s="96">
        <v>0.46666666666666673</v>
      </c>
      <c r="O281" s="27">
        <v>0.39500000000000007</v>
      </c>
      <c r="P281" s="27">
        <v>0.7807922008547008</v>
      </c>
    </row>
    <row r="282" spans="1:16" ht="13.5" thickBot="1" x14ac:dyDescent="0.25">
      <c r="A282" s="124" t="s">
        <v>14</v>
      </c>
      <c r="B282" s="127">
        <v>2017</v>
      </c>
      <c r="C282" s="21" t="s">
        <v>6</v>
      </c>
      <c r="D282" s="94">
        <v>1.36175</v>
      </c>
      <c r="E282" s="13">
        <v>1.0545454545454549</v>
      </c>
      <c r="F282" s="13">
        <v>0.7</v>
      </c>
      <c r="G282" s="13">
        <v>0.33636363636363636</v>
      </c>
      <c r="H282" s="13">
        <v>0.41923076923076924</v>
      </c>
      <c r="I282" s="13">
        <v>0.52916666666666667</v>
      </c>
      <c r="J282" s="13">
        <v>0.53749999999999998</v>
      </c>
      <c r="K282" s="13">
        <v>0.64999999999999991</v>
      </c>
      <c r="L282" s="13">
        <v>0.45384615384615395</v>
      </c>
      <c r="M282" s="28">
        <v>0.44230769230769229</v>
      </c>
      <c r="N282" s="26">
        <v>0.26250000000000001</v>
      </c>
      <c r="O282" s="28">
        <v>0.23500000000000001</v>
      </c>
      <c r="P282" s="28">
        <v>0.58185086441336442</v>
      </c>
    </row>
    <row r="283" spans="1:16" ht="13.5" thickBot="1" x14ac:dyDescent="0.25">
      <c r="A283" s="124" t="s">
        <v>14</v>
      </c>
      <c r="B283" s="127">
        <v>2017</v>
      </c>
      <c r="C283" s="23" t="s">
        <v>7</v>
      </c>
      <c r="D283" s="95">
        <v>1.1617500000000001</v>
      </c>
      <c r="E283" s="49">
        <v>0.85454545454545461</v>
      </c>
      <c r="F283" s="49">
        <v>0.49999999999999994</v>
      </c>
      <c r="G283" s="49">
        <v>0.18181818181818177</v>
      </c>
      <c r="H283" s="49">
        <v>0.2192307692307692</v>
      </c>
      <c r="I283" s="49">
        <v>0.32083333333333325</v>
      </c>
      <c r="J283" s="49">
        <v>0.33749999999999997</v>
      </c>
      <c r="K283" s="49">
        <v>0.45000000000000012</v>
      </c>
      <c r="L283" s="49">
        <v>0.25384615384615383</v>
      </c>
      <c r="M283" s="29">
        <v>0.25000000000000006</v>
      </c>
      <c r="N283" s="97">
        <v>0.12916666666666668</v>
      </c>
      <c r="O283" s="29">
        <v>0.12</v>
      </c>
      <c r="P283" s="29">
        <v>0.39822421328671326</v>
      </c>
    </row>
    <row r="284" spans="1:16" ht="13.5" thickBot="1" x14ac:dyDescent="0.25">
      <c r="A284" s="124" t="s">
        <v>16</v>
      </c>
      <c r="B284" s="127">
        <v>2017</v>
      </c>
      <c r="C284" s="20" t="s">
        <v>4</v>
      </c>
      <c r="D284" s="93">
        <v>2.105015050167224</v>
      </c>
      <c r="E284" s="48">
        <v>1.8888888888888888</v>
      </c>
      <c r="F284" s="48">
        <v>1.1615384615384616</v>
      </c>
      <c r="G284" s="48">
        <v>0.90000000000000024</v>
      </c>
      <c r="H284" s="48">
        <v>0.97692307692307689</v>
      </c>
      <c r="I284" s="48">
        <v>1.0333333333333332</v>
      </c>
      <c r="J284" s="48">
        <v>1.2333333333333334</v>
      </c>
      <c r="K284" s="48">
        <v>1.2541666666666667</v>
      </c>
      <c r="L284" s="48">
        <v>1.3153846153846156</v>
      </c>
      <c r="M284" s="27">
        <v>1.0615384615384615</v>
      </c>
      <c r="N284" s="54">
        <v>0.91666666666666663</v>
      </c>
      <c r="O284" s="27">
        <v>0.67999999999999983</v>
      </c>
      <c r="P284" s="27">
        <v>1.2105657128700609</v>
      </c>
    </row>
    <row r="285" spans="1:16" ht="13.5" thickBot="1" x14ac:dyDescent="0.25">
      <c r="A285" s="124" t="s">
        <v>16</v>
      </c>
      <c r="B285" s="127">
        <v>2017</v>
      </c>
      <c r="C285" s="21" t="s">
        <v>6</v>
      </c>
      <c r="D285" s="94">
        <v>1.9050150501672243</v>
      </c>
      <c r="E285" s="13">
        <v>1.6888888888888891</v>
      </c>
      <c r="F285" s="13">
        <v>0.96153846153846156</v>
      </c>
      <c r="G285" s="13">
        <v>0.70000000000000007</v>
      </c>
      <c r="H285" s="13">
        <v>0.77692307692307694</v>
      </c>
      <c r="I285" s="13">
        <v>0.83333333333333337</v>
      </c>
      <c r="J285" s="13">
        <v>1.0333333333333332</v>
      </c>
      <c r="K285" s="13">
        <v>1.0541666666666667</v>
      </c>
      <c r="L285" s="13">
        <v>1.1153846153846152</v>
      </c>
      <c r="M285" s="28">
        <v>0.86153846153846159</v>
      </c>
      <c r="N285" s="55">
        <v>0.71666666666666645</v>
      </c>
      <c r="O285" s="28">
        <v>0.48000000000000009</v>
      </c>
      <c r="P285" s="28">
        <v>1.0105657128700607</v>
      </c>
    </row>
    <row r="286" spans="1:16" ht="13.5" thickBot="1" x14ac:dyDescent="0.25">
      <c r="A286" s="124" t="s">
        <v>16</v>
      </c>
      <c r="B286" s="127">
        <v>2017</v>
      </c>
      <c r="C286" s="23" t="s">
        <v>7</v>
      </c>
      <c r="D286" s="95">
        <v>1.7050150501672243</v>
      </c>
      <c r="E286" s="49">
        <v>1.4888888888888887</v>
      </c>
      <c r="F286" s="49">
        <v>0.76153846153846161</v>
      </c>
      <c r="G286" s="49">
        <v>0.5</v>
      </c>
      <c r="H286" s="49">
        <v>0.57692307692307676</v>
      </c>
      <c r="I286" s="49">
        <v>0.63333333333333341</v>
      </c>
      <c r="J286" s="49">
        <v>0.83333333333333337</v>
      </c>
      <c r="K286" s="49">
        <v>0.85416666666666663</v>
      </c>
      <c r="L286" s="49">
        <v>0.91538461538461557</v>
      </c>
      <c r="M286" s="29">
        <v>0.66153846153846141</v>
      </c>
      <c r="N286" s="56">
        <v>0.51666666666666672</v>
      </c>
      <c r="O286" s="29">
        <v>0.27999999999999997</v>
      </c>
      <c r="P286" s="29">
        <v>0.81056571287006063</v>
      </c>
    </row>
    <row r="287" spans="1:16" ht="13.5" thickBot="1" x14ac:dyDescent="0.25">
      <c r="A287" s="124" t="s">
        <v>13</v>
      </c>
      <c r="B287" s="127">
        <v>2017</v>
      </c>
      <c r="C287" s="20" t="s">
        <v>4</v>
      </c>
      <c r="D287" s="66">
        <v>1.7</v>
      </c>
      <c r="E287" s="98">
        <v>1.5954545454545452</v>
      </c>
      <c r="F287" s="48">
        <v>1.4409090909090909</v>
      </c>
      <c r="G287" s="48">
        <v>0.9</v>
      </c>
      <c r="H287" s="48">
        <v>0.95000000000000007</v>
      </c>
      <c r="I287" s="48">
        <v>1</v>
      </c>
      <c r="J287" s="48">
        <v>1.05</v>
      </c>
      <c r="K287" s="48">
        <v>1.1749999999999998</v>
      </c>
      <c r="L287" s="48">
        <v>1.0153846153846153</v>
      </c>
      <c r="M287" s="27">
        <v>0.99230769230769234</v>
      </c>
      <c r="N287" s="54">
        <v>1</v>
      </c>
      <c r="O287" s="106">
        <v>0.80000000000000016</v>
      </c>
      <c r="P287" s="27">
        <v>1.1349213286713289</v>
      </c>
    </row>
    <row r="288" spans="1:16" ht="13.5" thickBot="1" x14ac:dyDescent="0.25">
      <c r="A288" s="124" t="s">
        <v>13</v>
      </c>
      <c r="B288" s="127">
        <v>2017</v>
      </c>
      <c r="C288" s="21" t="s">
        <v>6</v>
      </c>
      <c r="D288" s="68">
        <v>1.5</v>
      </c>
      <c r="E288" s="51">
        <v>1.3545454545454547</v>
      </c>
      <c r="F288" s="13">
        <v>1.240909090909091</v>
      </c>
      <c r="G288" s="13">
        <v>0.7</v>
      </c>
      <c r="H288" s="13">
        <v>0.75000000000000011</v>
      </c>
      <c r="I288" s="13">
        <v>0.79999999999999993</v>
      </c>
      <c r="J288" s="13">
        <v>0.85000000000000009</v>
      </c>
      <c r="K288" s="13">
        <v>0.97500000000000009</v>
      </c>
      <c r="L288" s="13">
        <v>0.81538461538461549</v>
      </c>
      <c r="M288" s="28">
        <v>0.79230769230769238</v>
      </c>
      <c r="N288" s="55">
        <v>0.79999999999999993</v>
      </c>
      <c r="O288" s="107">
        <v>0.6</v>
      </c>
      <c r="P288" s="28">
        <v>0.9315122377622379</v>
      </c>
    </row>
    <row r="289" spans="1:16" ht="13.5" thickBot="1" x14ac:dyDescent="0.25">
      <c r="A289" s="124" t="s">
        <v>13</v>
      </c>
      <c r="B289" s="127">
        <v>2017</v>
      </c>
      <c r="C289" s="23" t="s">
        <v>7</v>
      </c>
      <c r="D289" s="116">
        <v>1.3</v>
      </c>
      <c r="E289" s="99">
        <v>1.1272727272727272</v>
      </c>
      <c r="F289" s="49">
        <v>1.0409090909090908</v>
      </c>
      <c r="G289" s="49">
        <v>0.5</v>
      </c>
      <c r="H289" s="49">
        <v>0.54999999999999993</v>
      </c>
      <c r="I289" s="49">
        <v>0.59999999999999987</v>
      </c>
      <c r="J289" s="49">
        <v>0.6499999999999998</v>
      </c>
      <c r="K289" s="49">
        <v>0.77499999999999991</v>
      </c>
      <c r="L289" s="49">
        <v>0.6153846153846152</v>
      </c>
      <c r="M289" s="29">
        <v>0.5923076923076922</v>
      </c>
      <c r="N289" s="56">
        <v>0.59999999999999987</v>
      </c>
      <c r="O289" s="108">
        <v>0.39999999999999997</v>
      </c>
      <c r="P289" s="29">
        <v>0.7292395104895103</v>
      </c>
    </row>
    <row r="290" spans="1:16" ht="13.5" thickBot="1" x14ac:dyDescent="0.25">
      <c r="A290" s="124" t="s">
        <v>40</v>
      </c>
      <c r="B290" s="127">
        <v>2017</v>
      </c>
      <c r="C290" s="20" t="s">
        <v>4</v>
      </c>
      <c r="D290" s="119">
        <v>2.0307692307692307</v>
      </c>
      <c r="E290" s="27">
        <v>1.9500000000000002</v>
      </c>
      <c r="F290" s="27">
        <v>1.4</v>
      </c>
      <c r="G290" s="27">
        <v>0.70909090909090888</v>
      </c>
      <c r="H290" s="27">
        <v>0.94615384615384612</v>
      </c>
      <c r="I290" s="37">
        <v>1.0583333333333333</v>
      </c>
      <c r="J290" s="37">
        <v>1.1958333333333331</v>
      </c>
      <c r="K290" s="27">
        <v>1.2083333333333333</v>
      </c>
      <c r="L290" s="37">
        <v>1.1538461538461535</v>
      </c>
      <c r="M290" s="27">
        <v>1.2692307692307692</v>
      </c>
      <c r="N290" s="54">
        <v>1.45</v>
      </c>
      <c r="O290" s="27">
        <v>1.3</v>
      </c>
      <c r="P290" s="27">
        <v>1.305965909090909</v>
      </c>
    </row>
    <row r="291" spans="1:16" ht="13.5" thickBot="1" x14ac:dyDescent="0.25">
      <c r="A291" s="124" t="s">
        <v>40</v>
      </c>
      <c r="B291" s="127">
        <v>2017</v>
      </c>
      <c r="C291" s="21" t="s">
        <v>6</v>
      </c>
      <c r="D291" s="94">
        <v>1.8307692307692311</v>
      </c>
      <c r="E291" s="28">
        <v>1.7416666666666665</v>
      </c>
      <c r="F291" s="28">
        <v>1.2</v>
      </c>
      <c r="G291" s="28">
        <v>0.50909090909090926</v>
      </c>
      <c r="H291" s="28">
        <v>0.74615384615384628</v>
      </c>
      <c r="I291" s="38">
        <v>0.85833333333333328</v>
      </c>
      <c r="J291" s="38">
        <v>0.9916666666666667</v>
      </c>
      <c r="K291" s="28">
        <v>0.96666666666666667</v>
      </c>
      <c r="L291" s="38">
        <v>0.95384615384615401</v>
      </c>
      <c r="M291" s="28">
        <v>1.0692307692307692</v>
      </c>
      <c r="N291" s="55">
        <v>1.2500000000000002</v>
      </c>
      <c r="O291" s="28">
        <v>1.1000000000000001</v>
      </c>
      <c r="P291" s="28">
        <v>1.1014520202020204</v>
      </c>
    </row>
    <row r="292" spans="1:16" x14ac:dyDescent="0.2">
      <c r="A292" s="124" t="s">
        <v>40</v>
      </c>
      <c r="B292" s="127">
        <v>2017</v>
      </c>
      <c r="C292" s="21" t="s">
        <v>7</v>
      </c>
      <c r="D292" s="94">
        <v>1.630769230769231</v>
      </c>
      <c r="E292" s="28">
        <v>1.333333333333333</v>
      </c>
      <c r="F292" s="28">
        <v>1.0000000000000002</v>
      </c>
      <c r="G292" s="28">
        <v>0.30909090909090919</v>
      </c>
      <c r="H292" s="28">
        <v>0.54615384615384621</v>
      </c>
      <c r="I292" s="38">
        <v>0.65833333333333333</v>
      </c>
      <c r="J292" s="38">
        <v>0.79166666666666685</v>
      </c>
      <c r="K292" s="28">
        <v>0.76666666666666661</v>
      </c>
      <c r="L292" s="38">
        <v>0.75384615384615372</v>
      </c>
      <c r="M292" s="28">
        <v>0.86923076923076914</v>
      </c>
      <c r="N292" s="55">
        <v>1.0499999999999998</v>
      </c>
      <c r="O292" s="28">
        <v>0.9</v>
      </c>
      <c r="P292" s="28">
        <v>0.88409090909090926</v>
      </c>
    </row>
    <row r="293" spans="1:16" x14ac:dyDescent="0.2">
      <c r="A293" s="124" t="s">
        <v>18</v>
      </c>
      <c r="B293" s="128">
        <v>2017</v>
      </c>
      <c r="C293" s="131" t="s">
        <v>4</v>
      </c>
      <c r="D293" s="160" t="s">
        <v>36</v>
      </c>
      <c r="E293" s="126" t="s">
        <v>36</v>
      </c>
      <c r="F293" s="126" t="s">
        <v>36</v>
      </c>
      <c r="G293" s="126" t="s">
        <v>36</v>
      </c>
      <c r="H293" s="126" t="s">
        <v>36</v>
      </c>
      <c r="I293" s="126" t="s">
        <v>36</v>
      </c>
      <c r="J293" s="126" t="s">
        <v>36</v>
      </c>
      <c r="K293" s="126" t="s">
        <v>36</v>
      </c>
      <c r="L293" s="126"/>
      <c r="M293" s="125">
        <v>0.46153846153846162</v>
      </c>
      <c r="N293" s="125">
        <v>0.45833333333333343</v>
      </c>
      <c r="O293" s="125">
        <v>0.4</v>
      </c>
      <c r="P293" s="146">
        <v>0.439957264957265</v>
      </c>
    </row>
    <row r="294" spans="1:16" x14ac:dyDescent="0.2">
      <c r="A294" s="124" t="s">
        <v>18</v>
      </c>
      <c r="B294" s="128">
        <v>2017</v>
      </c>
      <c r="C294" s="131" t="s">
        <v>6</v>
      </c>
      <c r="D294" s="160" t="s">
        <v>36</v>
      </c>
      <c r="E294" s="126" t="s">
        <v>36</v>
      </c>
      <c r="F294" s="126" t="s">
        <v>36</v>
      </c>
      <c r="G294" s="126" t="s">
        <v>36</v>
      </c>
      <c r="H294" s="126" t="s">
        <v>36</v>
      </c>
      <c r="I294" s="126" t="s">
        <v>36</v>
      </c>
      <c r="J294" s="126" t="s">
        <v>36</v>
      </c>
      <c r="K294" s="126" t="s">
        <v>36</v>
      </c>
      <c r="L294" s="126"/>
      <c r="M294" s="125">
        <v>0.26153846153846155</v>
      </c>
      <c r="N294" s="125">
        <v>0.25833333333333336</v>
      </c>
      <c r="O294" s="125">
        <v>0.2</v>
      </c>
      <c r="P294" s="146">
        <v>0.23995726495726499</v>
      </c>
    </row>
    <row r="295" spans="1:16" ht="13.5" thickBot="1" x14ac:dyDescent="0.25">
      <c r="A295" s="124" t="s">
        <v>18</v>
      </c>
      <c r="B295" s="128">
        <v>2017</v>
      </c>
      <c r="C295" s="131" t="s">
        <v>7</v>
      </c>
      <c r="D295" s="162" t="s">
        <v>36</v>
      </c>
      <c r="E295" s="163" t="s">
        <v>36</v>
      </c>
      <c r="F295" s="163" t="s">
        <v>36</v>
      </c>
      <c r="G295" s="163" t="s">
        <v>36</v>
      </c>
      <c r="H295" s="163" t="s">
        <v>36</v>
      </c>
      <c r="I295" s="163" t="s">
        <v>36</v>
      </c>
      <c r="J295" s="163" t="s">
        <v>36</v>
      </c>
      <c r="K295" s="163" t="s">
        <v>36</v>
      </c>
      <c r="L295" s="163"/>
      <c r="M295" s="142">
        <v>0.13076923076923078</v>
      </c>
      <c r="N295" s="142">
        <v>0.13749999999999998</v>
      </c>
      <c r="O295" s="142">
        <v>0.15</v>
      </c>
      <c r="P295" s="148">
        <v>0.1394230769230769</v>
      </c>
    </row>
    <row r="296" spans="1:16" ht="13.5" thickBot="1" x14ac:dyDescent="0.25">
      <c r="A296" s="124" t="s">
        <v>5</v>
      </c>
      <c r="B296" s="127">
        <v>2018</v>
      </c>
      <c r="C296" s="20" t="s">
        <v>4</v>
      </c>
      <c r="D296" s="93">
        <v>0.50615384615384618</v>
      </c>
      <c r="E296" s="93">
        <v>0.5691666666666666</v>
      </c>
      <c r="F296" s="48">
        <v>0.60416666666666663</v>
      </c>
      <c r="G296" s="48">
        <v>0.68461538461538451</v>
      </c>
      <c r="H296" s="48">
        <v>0.70769230769230762</v>
      </c>
      <c r="I296" s="48">
        <v>0.69166666666666654</v>
      </c>
      <c r="J296" s="48">
        <v>0.69583333333333341</v>
      </c>
      <c r="K296" s="48">
        <v>0.90769230769230758</v>
      </c>
      <c r="L296" s="48">
        <v>1.1192391304347826</v>
      </c>
      <c r="M296" s="27">
        <v>0.8846153846153848</v>
      </c>
      <c r="N296" s="85">
        <v>0.95416666666666661</v>
      </c>
      <c r="O296" s="37">
        <v>1.0000000000000002</v>
      </c>
      <c r="P296" s="27">
        <f>IF(+SUM(D296:O296)=0,"",+AVERAGE(D296:O296))</f>
        <v>0.77708403010033444</v>
      </c>
    </row>
    <row r="297" spans="1:16" ht="13.5" thickBot="1" x14ac:dyDescent="0.25">
      <c r="A297" s="124" t="s">
        <v>5</v>
      </c>
      <c r="B297" s="127">
        <v>2018</v>
      </c>
      <c r="C297" s="21" t="s">
        <v>6</v>
      </c>
      <c r="D297" s="94">
        <v>0.30769230769230771</v>
      </c>
      <c r="E297" s="94">
        <v>0.37083333333333329</v>
      </c>
      <c r="F297" s="13">
        <v>0.40416666666666673</v>
      </c>
      <c r="G297" s="13">
        <v>0.48461538461538467</v>
      </c>
      <c r="H297" s="13">
        <v>0.50769230769230766</v>
      </c>
      <c r="I297" s="13">
        <v>0.47500000000000009</v>
      </c>
      <c r="J297" s="13">
        <v>0.49583333333333335</v>
      </c>
      <c r="K297" s="13">
        <v>0.70769230769230762</v>
      </c>
      <c r="L297" s="13">
        <v>0.91923913043478256</v>
      </c>
      <c r="M297" s="28">
        <v>0.67692307692307674</v>
      </c>
      <c r="N297" s="22">
        <v>0.73333333333333306</v>
      </c>
      <c r="O297" s="38">
        <v>0.79166666666666663</v>
      </c>
      <c r="P297" s="28">
        <f t="shared" ref="P297:P325" si="5">IF(+SUM(D297:O297)=0,"",+AVERAGE(D297:O297))</f>
        <v>0.57289065403195838</v>
      </c>
    </row>
    <row r="298" spans="1:16" ht="13.5" thickBot="1" x14ac:dyDescent="0.25">
      <c r="A298" s="124" t="s">
        <v>5</v>
      </c>
      <c r="B298" s="127">
        <v>2018</v>
      </c>
      <c r="C298" s="23" t="s">
        <v>7</v>
      </c>
      <c r="D298" s="95">
        <v>0.15384615384615385</v>
      </c>
      <c r="E298" s="95">
        <v>0.17500000000000002</v>
      </c>
      <c r="F298" s="49">
        <v>0.20416666666666664</v>
      </c>
      <c r="G298" s="49">
        <v>0.2846153846153846</v>
      </c>
      <c r="H298" s="49">
        <v>0.31153846153846154</v>
      </c>
      <c r="I298" s="49">
        <v>0.28333333333333333</v>
      </c>
      <c r="J298" s="49">
        <v>0.29583333333333323</v>
      </c>
      <c r="K298" s="49">
        <v>0.50769230769230766</v>
      </c>
      <c r="L298" s="49">
        <v>0.7192391304347826</v>
      </c>
      <c r="M298" s="29">
        <v>0.47692307692307701</v>
      </c>
      <c r="N298" s="86">
        <v>0.53333333333333344</v>
      </c>
      <c r="O298" s="39">
        <v>0.59166666666666645</v>
      </c>
      <c r="P298" s="29">
        <f t="shared" si="5"/>
        <v>0.37809898736529174</v>
      </c>
    </row>
    <row r="299" spans="1:16" ht="13.5" thickBot="1" x14ac:dyDescent="0.25">
      <c r="A299" s="124" t="s">
        <v>8</v>
      </c>
      <c r="B299" s="127">
        <v>2018</v>
      </c>
      <c r="C299" s="20" t="s">
        <v>4</v>
      </c>
      <c r="D299" s="93">
        <v>1.3846153846153846</v>
      </c>
      <c r="E299" s="48">
        <v>1.3291666666666668</v>
      </c>
      <c r="F299" s="48">
        <v>0.86666666666666659</v>
      </c>
      <c r="G299" s="48">
        <v>1.1115384615384614</v>
      </c>
      <c r="H299" s="48">
        <v>1.1846153846153846</v>
      </c>
      <c r="I299" s="48">
        <v>1.1416666666666664</v>
      </c>
      <c r="J299" s="48">
        <v>1.1083333333333332</v>
      </c>
      <c r="K299" s="48">
        <v>1.3384615384615384</v>
      </c>
      <c r="L299" s="48">
        <v>1.8271739130434781</v>
      </c>
      <c r="M299" s="27">
        <v>2.1384615384615384</v>
      </c>
      <c r="N299" s="85">
        <v>2.3083333333333331</v>
      </c>
      <c r="O299" s="37">
        <v>2.4583333333333335</v>
      </c>
      <c r="P299" s="27">
        <f t="shared" si="5"/>
        <v>1.5164471850613153</v>
      </c>
    </row>
    <row r="300" spans="1:16" ht="13.5" thickBot="1" x14ac:dyDescent="0.25">
      <c r="A300" s="124" t="s">
        <v>8</v>
      </c>
      <c r="B300" s="127">
        <v>2018</v>
      </c>
      <c r="C300" s="21" t="s">
        <v>6</v>
      </c>
      <c r="D300" s="94">
        <v>1.1846153846153844</v>
      </c>
      <c r="E300" s="13">
        <v>1.1291666666666664</v>
      </c>
      <c r="F300" s="13">
        <v>0.66666666666666685</v>
      </c>
      <c r="G300" s="13">
        <v>0.9076923076923078</v>
      </c>
      <c r="H300" s="13">
        <v>0.98461538461538467</v>
      </c>
      <c r="I300" s="13">
        <v>0.94166666666666676</v>
      </c>
      <c r="J300" s="13">
        <v>0.90833333333333355</v>
      </c>
      <c r="K300" s="13">
        <v>1.1384615384615384</v>
      </c>
      <c r="L300" s="13">
        <v>1.6271739130434784</v>
      </c>
      <c r="M300" s="28">
        <v>1.907692307692308</v>
      </c>
      <c r="N300" s="22">
        <v>2.0500000000000003</v>
      </c>
      <c r="O300" s="38">
        <v>2.1666666666666665</v>
      </c>
      <c r="P300" s="28">
        <f t="shared" si="5"/>
        <v>1.3010625696767002</v>
      </c>
    </row>
    <row r="301" spans="1:16" ht="13.5" thickBot="1" x14ac:dyDescent="0.25">
      <c r="A301" s="124" t="s">
        <v>8</v>
      </c>
      <c r="B301" s="127">
        <v>2018</v>
      </c>
      <c r="C301" s="23" t="s">
        <v>7</v>
      </c>
      <c r="D301" s="95">
        <v>0.97692307692307701</v>
      </c>
      <c r="E301" s="49">
        <v>0.92916666666666681</v>
      </c>
      <c r="F301" s="49">
        <v>0.46666666666666673</v>
      </c>
      <c r="G301" s="49">
        <v>0.70769230769230773</v>
      </c>
      <c r="H301" s="49">
        <v>0.7846153846153846</v>
      </c>
      <c r="I301" s="49">
        <v>0.74166666666666659</v>
      </c>
      <c r="J301" s="49">
        <v>0.70833333333333315</v>
      </c>
      <c r="K301" s="49">
        <v>0.93846153846153857</v>
      </c>
      <c r="L301" s="49">
        <v>1.4271739130434782</v>
      </c>
      <c r="M301" s="29">
        <v>1.676923076923077</v>
      </c>
      <c r="N301" s="86">
        <v>1.7916666666666663</v>
      </c>
      <c r="O301" s="39">
        <v>1.8750000000000002</v>
      </c>
      <c r="P301" s="29">
        <f t="shared" si="5"/>
        <v>1.0853574414715719</v>
      </c>
    </row>
    <row r="302" spans="1:16" ht="13.5" thickBot="1" x14ac:dyDescent="0.25">
      <c r="A302" s="124" t="s">
        <v>9</v>
      </c>
      <c r="B302" s="127">
        <v>2018</v>
      </c>
      <c r="C302" s="20" t="s">
        <v>4</v>
      </c>
      <c r="D302" s="93">
        <v>0.86923076923076925</v>
      </c>
      <c r="E302" s="48">
        <v>0.8125</v>
      </c>
      <c r="F302" s="48">
        <v>0.78749999999999998</v>
      </c>
      <c r="G302" s="48">
        <v>0.91538461538461546</v>
      </c>
      <c r="H302" s="48">
        <v>0.86153846153846159</v>
      </c>
      <c r="I302" s="48">
        <v>0.9916666666666667</v>
      </c>
      <c r="J302" s="48">
        <v>0.9125000000000002</v>
      </c>
      <c r="K302" s="48">
        <v>0.98076923076923073</v>
      </c>
      <c r="L302" s="48">
        <v>1.3730072463768117</v>
      </c>
      <c r="M302" s="27">
        <v>1.5615384615384615</v>
      </c>
      <c r="N302" s="85">
        <v>1.8666666666666665</v>
      </c>
      <c r="O302" s="27">
        <v>1.5833333333333333</v>
      </c>
      <c r="P302" s="27">
        <f>IF(+SUM(D302:O302)=0,"",+AVERAGE(D302:O302))</f>
        <v>1.126302954292085</v>
      </c>
    </row>
    <row r="303" spans="1:16" ht="13.5" thickBot="1" x14ac:dyDescent="0.25">
      <c r="A303" s="124" t="s">
        <v>9</v>
      </c>
      <c r="B303" s="127">
        <v>2018</v>
      </c>
      <c r="C303" s="21" t="s">
        <v>6</v>
      </c>
      <c r="D303" s="94">
        <v>0.66923076923076918</v>
      </c>
      <c r="E303" s="13">
        <v>0.61249999999999993</v>
      </c>
      <c r="F303" s="13">
        <v>0.58750000000000002</v>
      </c>
      <c r="G303" s="13">
        <v>0.71538461538461529</v>
      </c>
      <c r="H303" s="13">
        <v>0.66153846153846152</v>
      </c>
      <c r="I303" s="13">
        <v>0.79166666666666663</v>
      </c>
      <c r="J303" s="13">
        <v>0.71250000000000002</v>
      </c>
      <c r="K303" s="13">
        <v>0.78076923076923066</v>
      </c>
      <c r="L303" s="13">
        <v>1.1730072463768115</v>
      </c>
      <c r="M303" s="28">
        <v>1.3615384615384616</v>
      </c>
      <c r="N303" s="22">
        <v>1.6500000000000004</v>
      </c>
      <c r="O303" s="28">
        <v>1.3666666666666665</v>
      </c>
      <c r="P303" s="28">
        <f t="shared" si="5"/>
        <v>0.92352517651430699</v>
      </c>
    </row>
    <row r="304" spans="1:16" ht="13.5" thickBot="1" x14ac:dyDescent="0.25">
      <c r="A304" s="124" t="s">
        <v>9</v>
      </c>
      <c r="B304" s="127">
        <v>2018</v>
      </c>
      <c r="C304" s="23" t="s">
        <v>7</v>
      </c>
      <c r="D304" s="95">
        <v>0.46923076923076934</v>
      </c>
      <c r="E304" s="49">
        <v>0.41250000000000003</v>
      </c>
      <c r="F304" s="49">
        <v>0.38749999999999996</v>
      </c>
      <c r="G304" s="49">
        <v>0.51538461538461533</v>
      </c>
      <c r="H304" s="49">
        <v>0.4615384615384614</v>
      </c>
      <c r="I304" s="49">
        <v>0.59166666666666656</v>
      </c>
      <c r="J304" s="49">
        <v>0.51249999999999996</v>
      </c>
      <c r="K304" s="49">
        <v>0.5807692307692307</v>
      </c>
      <c r="L304" s="49">
        <v>0.9730072463768118</v>
      </c>
      <c r="M304" s="29">
        <v>1.1615384615384619</v>
      </c>
      <c r="N304" s="86">
        <v>1.4333333333333336</v>
      </c>
      <c r="O304" s="29">
        <v>1.1500000000000001</v>
      </c>
      <c r="P304" s="29">
        <f t="shared" si="5"/>
        <v>0.72074739873652927</v>
      </c>
    </row>
    <row r="305" spans="1:16" ht="13.5" thickBot="1" x14ac:dyDescent="0.25">
      <c r="A305" s="124" t="s">
        <v>10</v>
      </c>
      <c r="B305" s="127">
        <v>2018</v>
      </c>
      <c r="C305" s="20" t="s">
        <v>4</v>
      </c>
      <c r="D305" s="93">
        <v>0.86538461538461553</v>
      </c>
      <c r="E305" s="48">
        <v>0.82916666666666672</v>
      </c>
      <c r="F305" s="48">
        <v>0.82916666666666672</v>
      </c>
      <c r="G305" s="48">
        <v>0.81538461538461549</v>
      </c>
      <c r="H305" s="48">
        <v>0.93846153846153857</v>
      </c>
      <c r="I305" s="48">
        <v>0.86666666666666681</v>
      </c>
      <c r="J305" s="48">
        <v>0.75416666666666676</v>
      </c>
      <c r="K305" s="48">
        <v>0.98461538461538467</v>
      </c>
      <c r="L305" s="48">
        <v>1.3682246376811593</v>
      </c>
      <c r="M305" s="27">
        <v>1.676923076923077</v>
      </c>
      <c r="N305" s="85">
        <v>1.6124999999999996</v>
      </c>
      <c r="O305" s="27">
        <v>1.5583333333333333</v>
      </c>
      <c r="P305" s="27">
        <f t="shared" si="5"/>
        <v>1.0915828223708657</v>
      </c>
    </row>
    <row r="306" spans="1:16" ht="13.5" thickBot="1" x14ac:dyDescent="0.25">
      <c r="A306" s="124" t="s">
        <v>10</v>
      </c>
      <c r="B306" s="127">
        <v>2018</v>
      </c>
      <c r="C306" s="21" t="s">
        <v>6</v>
      </c>
      <c r="D306" s="94">
        <v>0.66538461538461524</v>
      </c>
      <c r="E306" s="13">
        <v>0.62916666666666654</v>
      </c>
      <c r="F306" s="13">
        <v>0.62916666666666676</v>
      </c>
      <c r="G306" s="13">
        <v>0.61538461538461531</v>
      </c>
      <c r="H306" s="13">
        <v>0.73846153846153828</v>
      </c>
      <c r="I306" s="13">
        <v>0.66666666666666663</v>
      </c>
      <c r="J306" s="13">
        <v>0.55416666666666659</v>
      </c>
      <c r="K306" s="13">
        <v>0.78461538461538471</v>
      </c>
      <c r="L306" s="13">
        <v>1.1673913043478261</v>
      </c>
      <c r="M306" s="28">
        <v>1.4769230769230768</v>
      </c>
      <c r="N306" s="22">
        <v>1.4000000000000001</v>
      </c>
      <c r="O306" s="28">
        <v>1.3583333333333334</v>
      </c>
      <c r="P306" s="28">
        <f t="shared" si="5"/>
        <v>0.89047171125975455</v>
      </c>
    </row>
    <row r="307" spans="1:16" ht="13.5" thickBot="1" x14ac:dyDescent="0.25">
      <c r="A307" s="124" t="s">
        <v>10</v>
      </c>
      <c r="B307" s="127">
        <v>2018</v>
      </c>
      <c r="C307" s="23" t="s">
        <v>7</v>
      </c>
      <c r="D307" s="95">
        <v>0.46538461538461551</v>
      </c>
      <c r="E307" s="49">
        <v>0.42916666666666675</v>
      </c>
      <c r="F307" s="49">
        <v>0.4291666666666667</v>
      </c>
      <c r="G307" s="49">
        <v>0.41538461538461541</v>
      </c>
      <c r="H307" s="49">
        <v>0.53846153846153844</v>
      </c>
      <c r="I307" s="49">
        <v>0.46666666666666673</v>
      </c>
      <c r="J307" s="49">
        <v>0.35416666666666657</v>
      </c>
      <c r="K307" s="49">
        <v>0.58461538461538454</v>
      </c>
      <c r="L307" s="49">
        <v>0.96739130434782628</v>
      </c>
      <c r="M307" s="29">
        <v>1.276923076923077</v>
      </c>
      <c r="N307" s="86">
        <v>1.1916666666666667</v>
      </c>
      <c r="O307" s="29">
        <v>1.1583333333333334</v>
      </c>
      <c r="P307" s="29">
        <f t="shared" si="5"/>
        <v>0.68977726681531026</v>
      </c>
    </row>
    <row r="308" spans="1:16" ht="13.5" thickBot="1" x14ac:dyDescent="0.25">
      <c r="A308" s="124" t="s">
        <v>11</v>
      </c>
      <c r="B308" s="127">
        <v>2018</v>
      </c>
      <c r="C308" s="20" t="s">
        <v>4</v>
      </c>
      <c r="D308" s="93">
        <v>0.50384615384615383</v>
      </c>
      <c r="E308" s="48">
        <v>0.54166666666666663</v>
      </c>
      <c r="F308" s="48">
        <v>0.53749999999999998</v>
      </c>
      <c r="G308" s="48">
        <v>0.56923076923076921</v>
      </c>
      <c r="H308" s="48">
        <v>0.63461538461538458</v>
      </c>
      <c r="I308" s="48">
        <v>0.57916666666666661</v>
      </c>
      <c r="J308" s="48">
        <v>0.53333333333333333</v>
      </c>
      <c r="K308" s="48">
        <v>0.7038461538461539</v>
      </c>
      <c r="L308" s="48">
        <v>0.99358695652173923</v>
      </c>
      <c r="M308" s="27">
        <v>1.1576923076923078</v>
      </c>
      <c r="N308" s="85">
        <v>1.0416666666666667</v>
      </c>
      <c r="O308" s="27">
        <v>1.1083333333333336</v>
      </c>
      <c r="P308" s="27">
        <f t="shared" si="5"/>
        <v>0.74204036603493118</v>
      </c>
    </row>
    <row r="309" spans="1:16" ht="13.5" thickBot="1" x14ac:dyDescent="0.25">
      <c r="A309" s="124" t="s">
        <v>11</v>
      </c>
      <c r="B309" s="127">
        <v>2018</v>
      </c>
      <c r="C309" s="21" t="s">
        <v>6</v>
      </c>
      <c r="D309" s="94">
        <v>0.29999999999999993</v>
      </c>
      <c r="E309" s="13">
        <v>0.34166666666666662</v>
      </c>
      <c r="F309" s="13">
        <v>0.33749999999999997</v>
      </c>
      <c r="G309" s="13">
        <v>0.33846153846153842</v>
      </c>
      <c r="H309" s="13">
        <v>0.43461538461538457</v>
      </c>
      <c r="I309" s="13">
        <v>0.37916666666666665</v>
      </c>
      <c r="J309" s="13">
        <v>0.33333333333333331</v>
      </c>
      <c r="K309" s="13">
        <v>0.50384615384615383</v>
      </c>
      <c r="L309" s="13">
        <v>0.79358695652173916</v>
      </c>
      <c r="M309" s="28">
        <v>0.93461538461538474</v>
      </c>
      <c r="N309" s="22">
        <v>0.82916666666666672</v>
      </c>
      <c r="O309" s="28">
        <v>0.90833333333333333</v>
      </c>
      <c r="P309" s="28">
        <f t="shared" si="5"/>
        <v>0.53619100706057232</v>
      </c>
    </row>
    <row r="310" spans="1:16" ht="13.5" thickBot="1" x14ac:dyDescent="0.25">
      <c r="A310" s="124" t="s">
        <v>11</v>
      </c>
      <c r="B310" s="127">
        <v>2018</v>
      </c>
      <c r="C310" s="23" t="s">
        <v>7</v>
      </c>
      <c r="D310" s="95">
        <v>0.14999999999999997</v>
      </c>
      <c r="E310" s="49">
        <v>0.17083333333333331</v>
      </c>
      <c r="F310" s="49">
        <v>0.1583333333333333</v>
      </c>
      <c r="G310" s="49">
        <v>0.16153846153846152</v>
      </c>
      <c r="H310" s="49">
        <v>0.23846153846153845</v>
      </c>
      <c r="I310" s="49">
        <v>0.20833333333333334</v>
      </c>
      <c r="J310" s="49">
        <v>0.1583333333333333</v>
      </c>
      <c r="K310" s="49">
        <v>0.30384615384615382</v>
      </c>
      <c r="L310" s="49">
        <v>0.59358695652173921</v>
      </c>
      <c r="M310" s="29">
        <v>0.73461538461538456</v>
      </c>
      <c r="N310" s="86">
        <v>0.62916666666666654</v>
      </c>
      <c r="O310" s="29">
        <v>0.70833333333333348</v>
      </c>
      <c r="P310" s="29">
        <f t="shared" si="5"/>
        <v>0.35128181902638422</v>
      </c>
    </row>
    <row r="311" spans="1:16" ht="13.5" thickBot="1" x14ac:dyDescent="0.25">
      <c r="A311" s="124" t="s">
        <v>12</v>
      </c>
      <c r="B311" s="127">
        <v>2018</v>
      </c>
      <c r="C311" s="20" t="s">
        <v>4</v>
      </c>
      <c r="D311" s="93">
        <v>0.48846153846153845</v>
      </c>
      <c r="E311" s="48">
        <v>0.54166666666666663</v>
      </c>
      <c r="F311" s="48">
        <v>0.53749999999999998</v>
      </c>
      <c r="G311" s="48">
        <v>0.56923076923076921</v>
      </c>
      <c r="H311" s="48">
        <v>0.63461538461538458</v>
      </c>
      <c r="I311" s="48">
        <v>0.57916666666666661</v>
      </c>
      <c r="J311" s="48">
        <v>0.53333333333333333</v>
      </c>
      <c r="K311" s="48">
        <v>0.7038461538461539</v>
      </c>
      <c r="L311" s="48">
        <v>0.90416666666666667</v>
      </c>
      <c r="M311" s="27">
        <v>1.0249999999999999</v>
      </c>
      <c r="N311" s="57"/>
      <c r="O311" s="27">
        <v>1.3</v>
      </c>
      <c r="P311" s="27">
        <f t="shared" si="5"/>
        <v>0.71063519813519804</v>
      </c>
    </row>
    <row r="312" spans="1:16" ht="13.5" thickBot="1" x14ac:dyDescent="0.25">
      <c r="A312" s="124" t="s">
        <v>12</v>
      </c>
      <c r="B312" s="127">
        <v>2018</v>
      </c>
      <c r="C312" s="21" t="s">
        <v>6</v>
      </c>
      <c r="D312" s="94">
        <v>0.28461538461538455</v>
      </c>
      <c r="E312" s="13">
        <v>0.34166666666666662</v>
      </c>
      <c r="F312" s="13">
        <v>0.33749999999999997</v>
      </c>
      <c r="G312" s="13">
        <v>0.33846153846153842</v>
      </c>
      <c r="H312" s="13">
        <v>0.43461538461538457</v>
      </c>
      <c r="I312" s="13">
        <v>0.37916666666666665</v>
      </c>
      <c r="J312" s="13">
        <v>0.33333333333333331</v>
      </c>
      <c r="K312" s="13">
        <v>0.50384615384615383</v>
      </c>
      <c r="L312" s="13">
        <v>0.70416666666666661</v>
      </c>
      <c r="M312" s="28">
        <v>0.82499999999999996</v>
      </c>
      <c r="N312" s="59"/>
      <c r="O312" s="28">
        <v>1.1000000000000001</v>
      </c>
      <c r="P312" s="28">
        <f t="shared" si="5"/>
        <v>0.50748834498834505</v>
      </c>
    </row>
    <row r="313" spans="1:16" ht="13.5" thickBot="1" x14ac:dyDescent="0.25">
      <c r="A313" s="124" t="s">
        <v>12</v>
      </c>
      <c r="B313" s="127">
        <v>2018</v>
      </c>
      <c r="C313" s="23" t="s">
        <v>7</v>
      </c>
      <c r="D313" s="95">
        <v>0.14230769230769227</v>
      </c>
      <c r="E313" s="49">
        <v>0.17083333333333331</v>
      </c>
      <c r="F313" s="49">
        <v>0.1583333333333333</v>
      </c>
      <c r="G313" s="49">
        <v>0.16153846153846152</v>
      </c>
      <c r="H313" s="49">
        <v>0.23846153846153845</v>
      </c>
      <c r="I313" s="49">
        <v>0.20833333333333334</v>
      </c>
      <c r="J313" s="49">
        <v>0.1583333333333333</v>
      </c>
      <c r="K313" s="49">
        <v>0.30384615384615382</v>
      </c>
      <c r="L313" s="49">
        <v>0.50416666666666676</v>
      </c>
      <c r="M313" s="29">
        <v>0.625</v>
      </c>
      <c r="N313" s="59"/>
      <c r="O313" s="29">
        <v>0.9</v>
      </c>
      <c r="P313" s="29">
        <f t="shared" si="5"/>
        <v>0.32465034965034961</v>
      </c>
    </row>
    <row r="314" spans="1:16" ht="13.5" thickBot="1" x14ac:dyDescent="0.25">
      <c r="A314" s="124" t="s">
        <v>14</v>
      </c>
      <c r="B314" s="127">
        <v>2018</v>
      </c>
      <c r="C314" s="20" t="s">
        <v>4</v>
      </c>
      <c r="D314" s="93">
        <v>0.31923076923076921</v>
      </c>
      <c r="E314" s="48">
        <v>0.52857142857142858</v>
      </c>
      <c r="F314" s="48">
        <v>0.7</v>
      </c>
      <c r="G314" s="48">
        <v>0.65384615384615385</v>
      </c>
      <c r="H314" s="48">
        <v>0.67692307692307696</v>
      </c>
      <c r="I314" s="48">
        <v>0.6791666666666667</v>
      </c>
      <c r="J314" s="48">
        <v>0.67916666666666681</v>
      </c>
      <c r="K314" s="48">
        <v>1.3346153846153848</v>
      </c>
      <c r="L314" s="48">
        <v>0.94865942028985517</v>
      </c>
      <c r="M314" s="27">
        <v>0.82307692307692304</v>
      </c>
      <c r="N314" s="96">
        <v>0.70833333333333348</v>
      </c>
      <c r="O314" s="27">
        <v>0.78333333333333333</v>
      </c>
      <c r="P314" s="27">
        <f t="shared" si="5"/>
        <v>0.7362435963794659</v>
      </c>
    </row>
    <row r="315" spans="1:16" ht="13.5" thickBot="1" x14ac:dyDescent="0.25">
      <c r="A315" s="124" t="s">
        <v>14</v>
      </c>
      <c r="B315" s="127">
        <v>2018</v>
      </c>
      <c r="C315" s="21" t="s">
        <v>6</v>
      </c>
      <c r="D315" s="94">
        <v>0.2</v>
      </c>
      <c r="E315" s="13">
        <v>0.32857142857142863</v>
      </c>
      <c r="F315" s="13">
        <v>0.5</v>
      </c>
      <c r="G315" s="13">
        <v>0.45384615384615395</v>
      </c>
      <c r="H315" s="13">
        <v>0.47692307692307695</v>
      </c>
      <c r="I315" s="13">
        <v>0.47916666666666669</v>
      </c>
      <c r="J315" s="13">
        <v>0.47916666666666674</v>
      </c>
      <c r="K315" s="13">
        <v>0.64999999999999991</v>
      </c>
      <c r="L315" s="13">
        <v>0.74865942028985499</v>
      </c>
      <c r="M315" s="28">
        <v>0.61153846153846148</v>
      </c>
      <c r="N315" s="26">
        <v>0.48333333333333339</v>
      </c>
      <c r="O315" s="28">
        <v>0.57083333333333341</v>
      </c>
      <c r="P315" s="28">
        <f t="shared" si="5"/>
        <v>0.49850321176408136</v>
      </c>
    </row>
    <row r="316" spans="1:16" ht="13.5" thickBot="1" x14ac:dyDescent="0.25">
      <c r="A316" s="124" t="s">
        <v>14</v>
      </c>
      <c r="B316" s="127">
        <v>2018</v>
      </c>
      <c r="C316" s="23" t="s">
        <v>7</v>
      </c>
      <c r="D316" s="95">
        <v>0.1</v>
      </c>
      <c r="E316" s="49">
        <v>0.17142857142857146</v>
      </c>
      <c r="F316" s="49">
        <v>0.3</v>
      </c>
      <c r="G316" s="49">
        <v>0.25384615384615389</v>
      </c>
      <c r="H316" s="49">
        <v>0.28076923076923077</v>
      </c>
      <c r="I316" s="49">
        <v>0.27916666666666662</v>
      </c>
      <c r="J316" s="49">
        <v>0.27916666666666662</v>
      </c>
      <c r="K316" s="49">
        <v>0.45000000000000007</v>
      </c>
      <c r="L316" s="49">
        <v>0.54865942028985504</v>
      </c>
      <c r="M316" s="29">
        <v>0.41153846153846152</v>
      </c>
      <c r="N316" s="97">
        <v>0.28333333333333333</v>
      </c>
      <c r="O316" s="29">
        <v>0.37083333333333335</v>
      </c>
      <c r="P316" s="29">
        <f t="shared" si="5"/>
        <v>0.31072848648935603</v>
      </c>
    </row>
    <row r="317" spans="1:16" ht="13.5" thickBot="1" x14ac:dyDescent="0.25">
      <c r="A317" s="124" t="s">
        <v>16</v>
      </c>
      <c r="B317" s="127">
        <v>2018</v>
      </c>
      <c r="C317" s="20" t="s">
        <v>4</v>
      </c>
      <c r="D317" s="93">
        <v>0.78000000000000014</v>
      </c>
      <c r="E317" s="48">
        <v>0.80833333333333346</v>
      </c>
      <c r="F317" s="48">
        <v>0.7749999999999998</v>
      </c>
      <c r="G317" s="48">
        <v>1.0230769230769232</v>
      </c>
      <c r="H317" s="48">
        <v>1.0692307692307692</v>
      </c>
      <c r="I317" s="48">
        <v>1.125</v>
      </c>
      <c r="J317" s="48">
        <v>1.0666666666666667</v>
      </c>
      <c r="K317" s="48">
        <v>1.1076923076923075</v>
      </c>
      <c r="L317" s="48">
        <v>1.625</v>
      </c>
      <c r="M317" s="27">
        <v>1.6923076923076923</v>
      </c>
      <c r="N317" s="54">
        <v>2.2333333333333338</v>
      </c>
      <c r="O317" s="27">
        <v>2.1500000000000004</v>
      </c>
      <c r="P317" s="27">
        <f t="shared" si="5"/>
        <v>1.2879700854700855</v>
      </c>
    </row>
    <row r="318" spans="1:16" ht="13.5" thickBot="1" x14ac:dyDescent="0.25">
      <c r="A318" s="124" t="s">
        <v>16</v>
      </c>
      <c r="B318" s="127">
        <v>2018</v>
      </c>
      <c r="C318" s="21" t="s">
        <v>6</v>
      </c>
      <c r="D318" s="94">
        <v>0.5692307692307691</v>
      </c>
      <c r="E318" s="13">
        <v>0.60833333333333328</v>
      </c>
      <c r="F318" s="13">
        <v>0.57499999999999996</v>
      </c>
      <c r="G318" s="13">
        <v>0.82307692307692315</v>
      </c>
      <c r="H318" s="13">
        <v>0.86923076923076925</v>
      </c>
      <c r="I318" s="13">
        <v>0.92500000000000016</v>
      </c>
      <c r="J318" s="13">
        <v>0.8666666666666667</v>
      </c>
      <c r="K318" s="13">
        <v>0.9076923076923078</v>
      </c>
      <c r="L318" s="13">
        <v>1.425</v>
      </c>
      <c r="M318" s="28">
        <v>1.4846153846153849</v>
      </c>
      <c r="N318" s="55">
        <v>1.9666666666666668</v>
      </c>
      <c r="O318" s="28">
        <v>1.875</v>
      </c>
      <c r="P318" s="28">
        <f t="shared" si="5"/>
        <v>1.0746260683760684</v>
      </c>
    </row>
    <row r="319" spans="1:16" ht="13.5" thickBot="1" x14ac:dyDescent="0.25">
      <c r="A319" s="124" t="s">
        <v>16</v>
      </c>
      <c r="B319" s="127">
        <v>2018</v>
      </c>
      <c r="C319" s="23" t="s">
        <v>7</v>
      </c>
      <c r="D319" s="95">
        <v>0.38461538461538469</v>
      </c>
      <c r="E319" s="49">
        <v>0.40833333333333338</v>
      </c>
      <c r="F319" s="49">
        <v>0.37499999999999994</v>
      </c>
      <c r="G319" s="49">
        <v>0.62307692307692308</v>
      </c>
      <c r="H319" s="49">
        <v>0.66923076923076918</v>
      </c>
      <c r="I319" s="49">
        <v>0.72499999999999998</v>
      </c>
      <c r="J319" s="49">
        <v>0.66666666666666641</v>
      </c>
      <c r="K319" s="49">
        <v>0.70769230769230762</v>
      </c>
      <c r="L319" s="49">
        <v>1.2249999999999999</v>
      </c>
      <c r="M319" s="29">
        <v>1.2769230769230768</v>
      </c>
      <c r="N319" s="56">
        <v>1.7</v>
      </c>
      <c r="O319" s="29">
        <v>1.5999999999999996</v>
      </c>
      <c r="P319" s="29">
        <f t="shared" si="5"/>
        <v>0.86346153846153839</v>
      </c>
    </row>
    <row r="320" spans="1:16" ht="13.5" thickBot="1" x14ac:dyDescent="0.25">
      <c r="A320" s="124" t="s">
        <v>13</v>
      </c>
      <c r="B320" s="127">
        <v>2018</v>
      </c>
      <c r="C320" s="20" t="s">
        <v>4</v>
      </c>
      <c r="D320" s="98">
        <v>1</v>
      </c>
      <c r="E320" s="82" t="s">
        <v>36</v>
      </c>
      <c r="F320" s="82" t="s">
        <v>36</v>
      </c>
      <c r="G320" s="48">
        <v>0.81538461538461549</v>
      </c>
      <c r="H320" s="48">
        <v>0.7846153846153846</v>
      </c>
      <c r="I320" s="48">
        <v>0.77083333333333348</v>
      </c>
      <c r="J320" s="48">
        <v>0.76249999999999984</v>
      </c>
      <c r="K320" s="48">
        <v>0.78076923076923077</v>
      </c>
      <c r="L320" s="48">
        <v>1.0519927536231883</v>
      </c>
      <c r="M320" s="27">
        <v>1.2363636363636363</v>
      </c>
      <c r="N320" s="54">
        <v>1.25</v>
      </c>
      <c r="O320" s="57"/>
      <c r="P320" s="27">
        <f t="shared" si="5"/>
        <v>0.93916210600993211</v>
      </c>
    </row>
    <row r="321" spans="1:19" ht="13.5" thickBot="1" x14ac:dyDescent="0.25">
      <c r="A321" s="124" t="s">
        <v>13</v>
      </c>
      <c r="B321" s="127">
        <v>2018</v>
      </c>
      <c r="C321" s="21" t="s">
        <v>6</v>
      </c>
      <c r="D321" s="51">
        <v>0.8</v>
      </c>
      <c r="E321" s="34" t="s">
        <v>36</v>
      </c>
      <c r="F321" s="34" t="s">
        <v>36</v>
      </c>
      <c r="G321" s="13">
        <v>0.6153846153846152</v>
      </c>
      <c r="H321" s="13">
        <v>0.58461538461538443</v>
      </c>
      <c r="I321" s="13">
        <v>0.57083333333333319</v>
      </c>
      <c r="J321" s="13">
        <v>0.56249999999999989</v>
      </c>
      <c r="K321" s="13">
        <v>0.5807692307692307</v>
      </c>
      <c r="L321" s="13">
        <v>0.85199275362318849</v>
      </c>
      <c r="M321" s="28">
        <v>1.0272727272727271</v>
      </c>
      <c r="N321" s="55">
        <v>1</v>
      </c>
      <c r="O321" s="59"/>
      <c r="P321" s="28">
        <f t="shared" si="5"/>
        <v>0.73259644944427549</v>
      </c>
    </row>
    <row r="322" spans="1:19" ht="13.5" thickBot="1" x14ac:dyDescent="0.25">
      <c r="A322" s="124" t="s">
        <v>13</v>
      </c>
      <c r="B322" s="127">
        <v>2018</v>
      </c>
      <c r="C322" s="23" t="s">
        <v>7</v>
      </c>
      <c r="D322" s="99">
        <v>0.6</v>
      </c>
      <c r="E322" s="83" t="s">
        <v>36</v>
      </c>
      <c r="F322" s="83" t="s">
        <v>36</v>
      </c>
      <c r="G322" s="49">
        <v>0.41538461538461541</v>
      </c>
      <c r="H322" s="49">
        <v>0.38461538461538464</v>
      </c>
      <c r="I322" s="49">
        <v>0.3708333333333334</v>
      </c>
      <c r="J322" s="49">
        <v>0.36249999999999999</v>
      </c>
      <c r="K322" s="49">
        <v>0.3807692307692308</v>
      </c>
      <c r="L322" s="49">
        <v>0.65199275362318843</v>
      </c>
      <c r="M322" s="29">
        <v>0.82727272727272738</v>
      </c>
      <c r="N322" s="56">
        <v>0.8</v>
      </c>
      <c r="O322" s="59"/>
      <c r="P322" s="29">
        <f t="shared" si="5"/>
        <v>0.53259644944427553</v>
      </c>
    </row>
    <row r="323" spans="1:19" ht="13.5" thickBot="1" x14ac:dyDescent="0.25">
      <c r="A323" s="124" t="s">
        <v>40</v>
      </c>
      <c r="B323" s="127">
        <v>2018</v>
      </c>
      <c r="C323" s="20" t="s">
        <v>4</v>
      </c>
      <c r="D323" s="7">
        <v>0.86923076923076903</v>
      </c>
      <c r="E323" s="27">
        <v>0.74583333333333324</v>
      </c>
      <c r="F323" s="27">
        <v>0.69583333333333341</v>
      </c>
      <c r="G323" s="27">
        <v>0.78076923076923066</v>
      </c>
      <c r="H323" s="27">
        <v>0.93846153846153857</v>
      </c>
      <c r="I323" s="37">
        <v>0.80833333333333346</v>
      </c>
      <c r="J323" s="37">
        <v>0.75416666666666676</v>
      </c>
      <c r="K323" s="27">
        <v>0.77692307692307694</v>
      </c>
      <c r="L323" s="37">
        <v>1.0541666666666669</v>
      </c>
      <c r="M323" s="27">
        <v>1.223076923076923</v>
      </c>
      <c r="N323" s="54">
        <v>1.7833333333333339</v>
      </c>
      <c r="O323" s="27">
        <v>1.6583333333333334</v>
      </c>
      <c r="P323" s="27">
        <f t="shared" si="5"/>
        <v>1.0073717948717948</v>
      </c>
    </row>
    <row r="324" spans="1:19" ht="13.5" thickBot="1" x14ac:dyDescent="0.25">
      <c r="A324" s="124" t="s">
        <v>40</v>
      </c>
      <c r="B324" s="127">
        <v>2018</v>
      </c>
      <c r="C324" s="21" t="s">
        <v>6</v>
      </c>
      <c r="D324" s="9">
        <v>0.66923076923076918</v>
      </c>
      <c r="E324" s="28">
        <v>0.54583333333333328</v>
      </c>
      <c r="F324" s="28">
        <v>0.49583333333333335</v>
      </c>
      <c r="G324" s="28">
        <v>0.58076923076923059</v>
      </c>
      <c r="H324" s="28">
        <v>0.73846153846153828</v>
      </c>
      <c r="I324" s="38">
        <v>0.60833333333333328</v>
      </c>
      <c r="J324" s="38">
        <v>0.55416666666666659</v>
      </c>
      <c r="K324" s="28">
        <v>0.57692307692307687</v>
      </c>
      <c r="L324" s="38">
        <v>0.85416666666666652</v>
      </c>
      <c r="M324" s="28">
        <v>1.0076923076923077</v>
      </c>
      <c r="N324" s="55">
        <v>1.5833333333333337</v>
      </c>
      <c r="O324" s="28">
        <v>1.5083333333333331</v>
      </c>
      <c r="P324" s="28">
        <f t="shared" si="5"/>
        <v>0.81025641025641015</v>
      </c>
    </row>
    <row r="325" spans="1:19" ht="13.5" thickBot="1" x14ac:dyDescent="0.25">
      <c r="A325" s="136" t="s">
        <v>40</v>
      </c>
      <c r="B325" s="127">
        <v>2018</v>
      </c>
      <c r="C325" s="21" t="s">
        <v>7</v>
      </c>
      <c r="D325" s="9">
        <v>0.46923076923076923</v>
      </c>
      <c r="E325" s="28">
        <v>0.34583333333333327</v>
      </c>
      <c r="F325" s="28">
        <v>0.29583333333333334</v>
      </c>
      <c r="G325" s="28">
        <v>0.38076923076923064</v>
      </c>
      <c r="H325" s="28">
        <v>0.53846153846153844</v>
      </c>
      <c r="I325" s="38">
        <v>0.40833333333333338</v>
      </c>
      <c r="J325" s="38">
        <v>0.35416666666666669</v>
      </c>
      <c r="K325" s="28">
        <v>0.37692307692307697</v>
      </c>
      <c r="L325" s="38">
        <v>0.65416666666666667</v>
      </c>
      <c r="M325" s="28">
        <v>0.80769230769230782</v>
      </c>
      <c r="N325" s="55">
        <v>1.3833333333333335</v>
      </c>
      <c r="O325" s="28">
        <v>1.3083333333333333</v>
      </c>
      <c r="P325" s="28">
        <f t="shared" si="5"/>
        <v>0.61025641025641031</v>
      </c>
    </row>
    <row r="326" spans="1:19" x14ac:dyDescent="0.2">
      <c r="A326" s="154" t="s">
        <v>45</v>
      </c>
      <c r="B326" s="143">
        <v>2018</v>
      </c>
      <c r="C326" s="139" t="s">
        <v>4</v>
      </c>
      <c r="D326" s="144" t="s">
        <v>36</v>
      </c>
      <c r="E326" s="144" t="s">
        <v>36</v>
      </c>
      <c r="F326" s="144" t="s">
        <v>36</v>
      </c>
      <c r="G326" s="144" t="s">
        <v>36</v>
      </c>
      <c r="H326" s="144" t="s">
        <v>36</v>
      </c>
      <c r="I326" s="144" t="s">
        <v>36</v>
      </c>
      <c r="J326" s="144" t="s">
        <v>36</v>
      </c>
      <c r="K326" s="144" t="s">
        <v>36</v>
      </c>
      <c r="L326" s="144"/>
      <c r="M326" s="141">
        <v>0.94230769230769218</v>
      </c>
      <c r="N326" s="141">
        <v>0.90833333333333355</v>
      </c>
      <c r="O326" s="144" t="s">
        <v>36</v>
      </c>
      <c r="P326" s="145">
        <f>IF(+SUM(D326:O326)=0,"",+AVERAGE(D326:O326))</f>
        <v>0.92532051282051286</v>
      </c>
      <c r="R326">
        <v>19</v>
      </c>
      <c r="S326">
        <v>20</v>
      </c>
    </row>
    <row r="327" spans="1:19" x14ac:dyDescent="0.2">
      <c r="A327" s="155" t="s">
        <v>45</v>
      </c>
      <c r="B327" s="128">
        <v>2018</v>
      </c>
      <c r="C327" s="124" t="s">
        <v>6</v>
      </c>
      <c r="D327" s="126" t="s">
        <v>36</v>
      </c>
      <c r="E327" s="126" t="s">
        <v>36</v>
      </c>
      <c r="F327" s="126" t="s">
        <v>36</v>
      </c>
      <c r="G327" s="126" t="s">
        <v>36</v>
      </c>
      <c r="H327" s="126" t="s">
        <v>36</v>
      </c>
      <c r="I327" s="126" t="s">
        <v>36</v>
      </c>
      <c r="J327" s="126" t="s">
        <v>36</v>
      </c>
      <c r="K327" s="126" t="s">
        <v>36</v>
      </c>
      <c r="L327" s="126"/>
      <c r="M327" s="125">
        <v>0.73076923076923062</v>
      </c>
      <c r="N327" s="125">
        <v>0.70833333333333348</v>
      </c>
      <c r="O327" s="126" t="s">
        <v>36</v>
      </c>
      <c r="P327" s="146">
        <f>IF(+SUM(D327:O327)=0,"",+AVERAGE(D327:O327))</f>
        <v>0.71955128205128205</v>
      </c>
    </row>
    <row r="328" spans="1:19" ht="13.5" thickBot="1" x14ac:dyDescent="0.25">
      <c r="A328" s="156" t="s">
        <v>45</v>
      </c>
      <c r="B328" s="133">
        <v>2018</v>
      </c>
      <c r="C328" s="136" t="s">
        <v>7</v>
      </c>
      <c r="D328" s="137" t="s">
        <v>36</v>
      </c>
      <c r="E328" s="137" t="s">
        <v>36</v>
      </c>
      <c r="F328" s="137" t="s">
        <v>36</v>
      </c>
      <c r="G328" s="137" t="s">
        <v>36</v>
      </c>
      <c r="H328" s="137" t="s">
        <v>36</v>
      </c>
      <c r="I328" s="137" t="s">
        <v>36</v>
      </c>
      <c r="J328" s="137" t="s">
        <v>36</v>
      </c>
      <c r="K328" s="137" t="s">
        <v>36</v>
      </c>
      <c r="L328" s="137"/>
      <c r="M328" s="138">
        <v>0.53076923076923077</v>
      </c>
      <c r="N328" s="138">
        <v>0.5083333333333333</v>
      </c>
      <c r="O328" s="137" t="s">
        <v>36</v>
      </c>
      <c r="P328" s="147">
        <f>IF(+SUM(D328:O328)=0,"",+AVERAGE(D328:O328))</f>
        <v>0.51955128205128198</v>
      </c>
    </row>
    <row r="329" spans="1:19" x14ac:dyDescent="0.2">
      <c r="A329" s="130" t="s">
        <v>5</v>
      </c>
      <c r="B329" s="104">
        <v>2019</v>
      </c>
      <c r="C329" s="139" t="s">
        <v>4</v>
      </c>
      <c r="D329" s="37">
        <v>1.1423076923076925</v>
      </c>
      <c r="E329" s="96">
        <v>1.3</v>
      </c>
      <c r="F329" s="96">
        <v>1.3461538461538465</v>
      </c>
      <c r="G329" s="96">
        <v>0.96250000000000002</v>
      </c>
      <c r="H329" s="96">
        <v>0.9538461538461539</v>
      </c>
      <c r="I329" s="96">
        <v>1.0625</v>
      </c>
      <c r="J329" s="96">
        <v>1.2576923076923079</v>
      </c>
      <c r="K329" s="96">
        <v>1.3625</v>
      </c>
      <c r="L329" s="96">
        <v>1.6153846153846154</v>
      </c>
      <c r="M329" s="96">
        <v>1.4899999999999998</v>
      </c>
      <c r="N329" s="96">
        <v>1.3708333333333336</v>
      </c>
      <c r="O329" s="96">
        <v>1.1208333333333331</v>
      </c>
      <c r="P329" s="54">
        <v>0.93588217338217339</v>
      </c>
    </row>
    <row r="330" spans="1:19" x14ac:dyDescent="0.2">
      <c r="A330" s="134" t="s">
        <v>5</v>
      </c>
      <c r="B330">
        <v>2019</v>
      </c>
      <c r="C330" s="124" t="s">
        <v>6</v>
      </c>
      <c r="D330" s="38">
        <v>0.93076923076923079</v>
      </c>
      <c r="E330" s="26">
        <v>1.1000000000000001</v>
      </c>
      <c r="F330" s="26">
        <v>1.1461538461538463</v>
      </c>
      <c r="G330" s="26">
        <v>0.75833333333333341</v>
      </c>
      <c r="H330" s="26">
        <v>0.75384615384615372</v>
      </c>
      <c r="I330" s="26">
        <v>0.85833333333333339</v>
      </c>
      <c r="J330" s="26">
        <v>1.0576923076923077</v>
      </c>
      <c r="K330" s="26">
        <v>1.1625000000000001</v>
      </c>
      <c r="L330" s="26">
        <v>1.4153846153846152</v>
      </c>
      <c r="M330" s="26">
        <v>1.29</v>
      </c>
      <c r="N330" s="26">
        <v>1.1708333333333334</v>
      </c>
      <c r="O330" s="26">
        <v>0.92083333333333339</v>
      </c>
      <c r="P330" s="55">
        <v>0.73588217338217332</v>
      </c>
    </row>
    <row r="331" spans="1:19" ht="13.5" thickBot="1" x14ac:dyDescent="0.25">
      <c r="A331" s="135" t="s">
        <v>5</v>
      </c>
      <c r="B331" s="105">
        <v>2019</v>
      </c>
      <c r="C331" s="136" t="s">
        <v>7</v>
      </c>
      <c r="D331" s="39">
        <v>0.73076923076923073</v>
      </c>
      <c r="E331" s="97">
        <v>0.9</v>
      </c>
      <c r="F331" s="97">
        <v>0.94615384615384612</v>
      </c>
      <c r="G331" s="97">
        <v>0.55833333333333324</v>
      </c>
      <c r="H331" s="97">
        <v>0.55384615384615377</v>
      </c>
      <c r="I331" s="97">
        <v>0.65833333333333344</v>
      </c>
      <c r="J331" s="97">
        <v>0.85769230769230753</v>
      </c>
      <c r="K331" s="97">
        <v>0.96250000000000002</v>
      </c>
      <c r="L331" s="97">
        <v>1.2153846153846155</v>
      </c>
      <c r="M331" s="97">
        <v>1.0900000000000001</v>
      </c>
      <c r="N331" s="97">
        <v>0.97083333333333333</v>
      </c>
      <c r="O331" s="97">
        <v>0.72083333333333333</v>
      </c>
      <c r="P331" s="56">
        <v>0.53588217338217337</v>
      </c>
    </row>
    <row r="332" spans="1:19" x14ac:dyDescent="0.2">
      <c r="A332" s="130" t="s">
        <v>8</v>
      </c>
      <c r="B332" s="104">
        <v>2019</v>
      </c>
      <c r="C332" s="139" t="s">
        <v>4</v>
      </c>
      <c r="D332" s="37">
        <v>2.2346153846153851</v>
      </c>
      <c r="E332" s="96">
        <v>1.3</v>
      </c>
      <c r="F332" s="96">
        <v>1.4546153846153846</v>
      </c>
      <c r="G332" s="96">
        <v>1.9749999999999999</v>
      </c>
      <c r="H332" s="96">
        <v>1.4076923076923076</v>
      </c>
      <c r="I332" s="96">
        <v>1.4333333333333336</v>
      </c>
      <c r="J332" s="96">
        <v>1.4846153846153844</v>
      </c>
      <c r="K332" s="96">
        <v>1.6916666666666667</v>
      </c>
      <c r="L332" s="96">
        <v>1.8115384615384618</v>
      </c>
      <c r="M332" s="96">
        <v>2.115384615384615</v>
      </c>
      <c r="N332" s="96">
        <v>2.7416666666666667</v>
      </c>
      <c r="O332" s="96">
        <v>2.1916666666666669</v>
      </c>
      <c r="P332" s="54">
        <v>1.7340544871794872</v>
      </c>
    </row>
    <row r="333" spans="1:19" x14ac:dyDescent="0.2">
      <c r="A333" s="134" t="s">
        <v>8</v>
      </c>
      <c r="B333">
        <v>2019</v>
      </c>
      <c r="C333" s="124" t="s">
        <v>6</v>
      </c>
      <c r="D333" s="38">
        <v>1.9538461538461538</v>
      </c>
      <c r="E333" s="26">
        <v>1.1000000000000001</v>
      </c>
      <c r="F333" s="26">
        <v>1.2461538461538462</v>
      </c>
      <c r="G333" s="26">
        <v>1.7666666666666666</v>
      </c>
      <c r="H333" s="26">
        <v>1.2076923076923074</v>
      </c>
      <c r="I333" s="26">
        <v>1.2333333333333334</v>
      </c>
      <c r="J333" s="26">
        <v>1.2846153846153845</v>
      </c>
      <c r="K333" s="26">
        <v>1.4916666666666665</v>
      </c>
      <c r="L333" s="26">
        <v>1.6115384615384616</v>
      </c>
      <c r="M333" s="26">
        <v>1.9153846153846155</v>
      </c>
      <c r="N333" s="26">
        <v>2.5416666666666665</v>
      </c>
      <c r="O333" s="26">
        <v>1.9916666666666669</v>
      </c>
      <c r="P333" s="55">
        <v>1.5340544871794872</v>
      </c>
    </row>
    <row r="334" spans="1:19" ht="13.5" thickBot="1" x14ac:dyDescent="0.25">
      <c r="A334" s="135" t="s">
        <v>8</v>
      </c>
      <c r="B334" s="105">
        <v>2019</v>
      </c>
      <c r="C334" s="136" t="s">
        <v>7</v>
      </c>
      <c r="D334" s="39">
        <v>1.6999999999999997</v>
      </c>
      <c r="E334" s="97">
        <v>0.9</v>
      </c>
      <c r="F334" s="97">
        <v>1.0461538461538462</v>
      </c>
      <c r="G334" s="97">
        <v>1.5583333333333336</v>
      </c>
      <c r="H334" s="97">
        <v>1.0076923076923079</v>
      </c>
      <c r="I334" s="97">
        <v>1.0333333333333332</v>
      </c>
      <c r="J334" s="97">
        <v>1.0846153846153845</v>
      </c>
      <c r="K334" s="97">
        <v>1.2916666666666667</v>
      </c>
      <c r="L334" s="97">
        <v>1.4423076923076925</v>
      </c>
      <c r="M334" s="97">
        <v>1.7153846153846151</v>
      </c>
      <c r="N334" s="97">
        <v>2.3416666666666672</v>
      </c>
      <c r="O334" s="97">
        <v>1.7916666666666667</v>
      </c>
      <c r="P334" s="56">
        <v>1.334054487179487</v>
      </c>
    </row>
    <row r="335" spans="1:19" x14ac:dyDescent="0.2">
      <c r="A335" s="130" t="s">
        <v>9</v>
      </c>
      <c r="B335" s="104">
        <v>2019</v>
      </c>
      <c r="C335" s="139" t="s">
        <v>4</v>
      </c>
      <c r="D335" s="37">
        <v>1.4807692307692308</v>
      </c>
      <c r="E335" s="96">
        <v>1.7</v>
      </c>
      <c r="F335" s="96">
        <v>1.7000000000000002</v>
      </c>
      <c r="G335" s="96">
        <v>1.7583333333333335</v>
      </c>
      <c r="H335" s="96">
        <v>1.7230769230769232</v>
      </c>
      <c r="I335" s="96">
        <v>1.675</v>
      </c>
      <c r="J335" s="96">
        <v>1.7769230769230773</v>
      </c>
      <c r="K335" s="96">
        <v>2.3416666666666663</v>
      </c>
      <c r="L335" s="96">
        <v>2.6307692307692303</v>
      </c>
      <c r="M335" s="96">
        <v>2.2454545454545456</v>
      </c>
      <c r="N335" s="96">
        <v>2.1833333333333336</v>
      </c>
      <c r="O335" s="96">
        <v>1.8166666666666667</v>
      </c>
      <c r="P335" s="54">
        <v>1.0394307081807082</v>
      </c>
    </row>
    <row r="336" spans="1:19" x14ac:dyDescent="0.2">
      <c r="A336" s="134" t="s">
        <v>9</v>
      </c>
      <c r="B336">
        <v>2019</v>
      </c>
      <c r="C336" s="124" t="s">
        <v>6</v>
      </c>
      <c r="D336" s="38">
        <v>1.276923076923077</v>
      </c>
      <c r="E336" s="26">
        <v>1.5</v>
      </c>
      <c r="F336" s="26">
        <v>1.5000000000000002</v>
      </c>
      <c r="G336" s="26">
        <v>1.5583333333333336</v>
      </c>
      <c r="H336" s="26">
        <v>1.5230769230769228</v>
      </c>
      <c r="I336" s="26">
        <v>1.4750000000000003</v>
      </c>
      <c r="J336" s="26">
        <v>1.5769230769230766</v>
      </c>
      <c r="K336" s="26">
        <v>2.1416666666666671</v>
      </c>
      <c r="L336" s="26">
        <v>2.430769230769231</v>
      </c>
      <c r="M336" s="26">
        <v>2.1000000000000005</v>
      </c>
      <c r="N336" s="26">
        <v>1.9833333333333332</v>
      </c>
      <c r="O336" s="26">
        <v>1.6166666666666669</v>
      </c>
      <c r="P336" s="55">
        <v>0.83856532356532376</v>
      </c>
    </row>
    <row r="337" spans="1:16" ht="13.5" thickBot="1" x14ac:dyDescent="0.25">
      <c r="A337" s="135" t="s">
        <v>9</v>
      </c>
      <c r="B337" s="105">
        <v>2019</v>
      </c>
      <c r="C337" s="136" t="s">
        <v>7</v>
      </c>
      <c r="D337" s="39">
        <v>1.0769230769230771</v>
      </c>
      <c r="E337" s="97">
        <v>1.3</v>
      </c>
      <c r="F337" s="97">
        <v>1.3000000000000003</v>
      </c>
      <c r="G337" s="97">
        <v>1.3583333333333332</v>
      </c>
      <c r="H337" s="97">
        <v>1.323076923076923</v>
      </c>
      <c r="I337" s="97">
        <v>1.2750000000000001</v>
      </c>
      <c r="J337" s="97">
        <v>1.3769230769230771</v>
      </c>
      <c r="K337" s="97">
        <v>1.9416666666666671</v>
      </c>
      <c r="L337" s="97">
        <v>2.2307692307692308</v>
      </c>
      <c r="M337" s="97">
        <v>1.9000000000000001</v>
      </c>
      <c r="N337" s="97">
        <v>1.7833333333333332</v>
      </c>
      <c r="O337" s="97">
        <v>1.4166666666666663</v>
      </c>
      <c r="P337" s="56">
        <v>0.64693070818070819</v>
      </c>
    </row>
    <row r="338" spans="1:16" x14ac:dyDescent="0.2">
      <c r="A338" s="130" t="s">
        <v>10</v>
      </c>
      <c r="B338" s="104">
        <v>2019</v>
      </c>
      <c r="C338" s="139" t="s">
        <v>4</v>
      </c>
      <c r="D338" s="37">
        <v>1.5846153846153848</v>
      </c>
      <c r="E338" s="96">
        <v>1.5</v>
      </c>
      <c r="F338" s="96">
        <v>1.4</v>
      </c>
      <c r="G338" s="96">
        <v>1.5499999999999998</v>
      </c>
      <c r="H338" s="96">
        <v>1.223076923076923</v>
      </c>
      <c r="I338" s="96">
        <v>1.3499999999999999</v>
      </c>
      <c r="J338" s="96">
        <v>1.6769230769230776</v>
      </c>
      <c r="K338" s="96">
        <v>1.9625000000000001</v>
      </c>
      <c r="L338" s="27">
        <v>2.5615384615384618</v>
      </c>
      <c r="M338" s="96">
        <v>2.4230769230769234</v>
      </c>
      <c r="N338" s="96">
        <v>2.0625</v>
      </c>
      <c r="O338" s="96">
        <v>1.4000000000000004</v>
      </c>
      <c r="P338" s="54">
        <v>1.5174412393162395</v>
      </c>
    </row>
    <row r="339" spans="1:16" x14ac:dyDescent="0.2">
      <c r="A339" s="134" t="s">
        <v>10</v>
      </c>
      <c r="B339">
        <v>2019</v>
      </c>
      <c r="C339" s="124" t="s">
        <v>6</v>
      </c>
      <c r="D339" s="38">
        <v>1.3846153846153848</v>
      </c>
      <c r="E339" s="26">
        <v>1.3</v>
      </c>
      <c r="F339" s="26">
        <v>1.2</v>
      </c>
      <c r="G339" s="26">
        <v>1.3499999999999999</v>
      </c>
      <c r="H339" s="26">
        <v>1.023076923076923</v>
      </c>
      <c r="I339" s="26">
        <v>1.1500000000000001</v>
      </c>
      <c r="J339" s="26">
        <v>1.4769230769230766</v>
      </c>
      <c r="K339" s="26">
        <v>1.7625</v>
      </c>
      <c r="L339" s="28">
        <v>2.361538461538462</v>
      </c>
      <c r="M339" s="26">
        <v>2.2230769230769232</v>
      </c>
      <c r="N339" s="26">
        <v>1.8624999999999996</v>
      </c>
      <c r="O339" s="26">
        <v>1.2</v>
      </c>
      <c r="P339" s="55">
        <v>1.4660218253968254</v>
      </c>
    </row>
    <row r="340" spans="1:16" ht="13.5" thickBot="1" x14ac:dyDescent="0.25">
      <c r="A340" s="135" t="s">
        <v>10</v>
      </c>
      <c r="B340" s="105">
        <v>2019</v>
      </c>
      <c r="C340" s="136" t="s">
        <v>7</v>
      </c>
      <c r="D340" s="39">
        <v>1.1846153846153844</v>
      </c>
      <c r="E340" s="97">
        <v>1.1000000000000001</v>
      </c>
      <c r="F340" s="97">
        <v>0.99999999999999989</v>
      </c>
      <c r="G340" s="97">
        <v>1.1500000000000001</v>
      </c>
      <c r="H340" s="97">
        <v>0.83846153846153837</v>
      </c>
      <c r="I340" s="97">
        <v>0.94999999999999984</v>
      </c>
      <c r="J340" s="97">
        <v>1.276923076923077</v>
      </c>
      <c r="K340" s="97">
        <v>1.4791666666666667</v>
      </c>
      <c r="L340" s="29">
        <v>2.1615384615384614</v>
      </c>
      <c r="M340" s="97">
        <v>2.023076923076923</v>
      </c>
      <c r="N340" s="97">
        <v>1.6625000000000003</v>
      </c>
      <c r="O340" s="97">
        <v>1.0000000000000002</v>
      </c>
      <c r="P340" s="56">
        <v>1.2314064407814407</v>
      </c>
    </row>
    <row r="341" spans="1:16" x14ac:dyDescent="0.2">
      <c r="A341" s="130" t="s">
        <v>11</v>
      </c>
      <c r="B341" s="104">
        <v>2019</v>
      </c>
      <c r="C341" s="139" t="s">
        <v>4</v>
      </c>
      <c r="D341" s="37">
        <v>1.1923076923076921</v>
      </c>
      <c r="E341" s="96">
        <v>1.1000000000000001</v>
      </c>
      <c r="F341" s="96">
        <v>1.1800000000000002</v>
      </c>
      <c r="G341" s="96">
        <v>0.98916666666666664</v>
      </c>
      <c r="H341" s="96">
        <v>0.81538461538461549</v>
      </c>
      <c r="I341" s="96">
        <v>0.98749999999999993</v>
      </c>
      <c r="J341" s="96">
        <v>1.1230769230769229</v>
      </c>
      <c r="K341" s="96">
        <v>1.2666666666666668</v>
      </c>
      <c r="L341" s="96">
        <v>1.5961538461538463</v>
      </c>
      <c r="M341" s="96">
        <v>1.6307692307692307</v>
      </c>
      <c r="N341" s="96">
        <v>1.5958333333333332</v>
      </c>
      <c r="O341" s="96">
        <v>1.2499999999999998</v>
      </c>
      <c r="P341" s="54">
        <v>0.84617292429792423</v>
      </c>
    </row>
    <row r="342" spans="1:16" x14ac:dyDescent="0.2">
      <c r="A342" s="134" t="s">
        <v>11</v>
      </c>
      <c r="B342">
        <v>2019</v>
      </c>
      <c r="C342" s="124" t="s">
        <v>6</v>
      </c>
      <c r="D342" s="38">
        <v>0.98461538461538467</v>
      </c>
      <c r="E342" s="26">
        <v>0.9</v>
      </c>
      <c r="F342" s="26">
        <v>0.97692307692307689</v>
      </c>
      <c r="G342" s="26">
        <v>0.7791666666666669</v>
      </c>
      <c r="H342" s="26">
        <v>0.61538461538461531</v>
      </c>
      <c r="I342" s="26">
        <v>0.77083333333333348</v>
      </c>
      <c r="J342" s="26">
        <v>0.92307692307692324</v>
      </c>
      <c r="K342" s="26">
        <v>1.0666666666666664</v>
      </c>
      <c r="L342" s="26">
        <v>1.3961538461538461</v>
      </c>
      <c r="M342" s="26">
        <v>1.4307692307692308</v>
      </c>
      <c r="N342" s="26">
        <v>1.3958333333333333</v>
      </c>
      <c r="O342" s="26">
        <v>1.05</v>
      </c>
      <c r="P342" s="55">
        <v>0.64686736874236883</v>
      </c>
    </row>
    <row r="343" spans="1:16" ht="13.5" thickBot="1" x14ac:dyDescent="0.25">
      <c r="A343" s="135" t="s">
        <v>11</v>
      </c>
      <c r="B343" s="105">
        <v>2019</v>
      </c>
      <c r="C343" s="136" t="s">
        <v>7</v>
      </c>
      <c r="D343" s="39">
        <v>0.78461538461538483</v>
      </c>
      <c r="E343" s="97">
        <v>0.7</v>
      </c>
      <c r="F343" s="97">
        <v>0.77692307692307705</v>
      </c>
      <c r="G343" s="97">
        <v>0.57916666666666661</v>
      </c>
      <c r="H343" s="97">
        <v>0.41538461538461541</v>
      </c>
      <c r="I343" s="97">
        <v>0.57083333333333341</v>
      </c>
      <c r="J343" s="97">
        <v>0.72307692307692295</v>
      </c>
      <c r="K343" s="97">
        <v>0.86666666666666659</v>
      </c>
      <c r="L343" s="97">
        <v>1.1961538461538461</v>
      </c>
      <c r="M343" s="97">
        <v>1.2307692307692304</v>
      </c>
      <c r="N343" s="97">
        <v>1.1958333333333335</v>
      </c>
      <c r="O343" s="97">
        <v>0.85000000000000009</v>
      </c>
      <c r="P343" s="56">
        <v>0.44686736874236871</v>
      </c>
    </row>
    <row r="344" spans="1:16" x14ac:dyDescent="0.2">
      <c r="A344" s="130" t="s">
        <v>12</v>
      </c>
      <c r="B344" s="104">
        <v>2019</v>
      </c>
      <c r="C344" s="139" t="s">
        <v>4</v>
      </c>
      <c r="D344" s="37">
        <v>1.1923076923076921</v>
      </c>
      <c r="E344" s="96">
        <v>1.1000000000000001</v>
      </c>
      <c r="F344" s="96">
        <v>1.1800000000000002</v>
      </c>
      <c r="G344" s="96">
        <v>0.98083333333333333</v>
      </c>
      <c r="H344" s="96">
        <v>0.80769230769230782</v>
      </c>
      <c r="I344" s="96">
        <v>0.98333333333333328</v>
      </c>
      <c r="J344" s="96">
        <v>1.119230769230769</v>
      </c>
      <c r="K344" s="96">
        <v>1.2583333333333333</v>
      </c>
      <c r="L344" s="96">
        <v>1.5884615384615384</v>
      </c>
      <c r="M344" s="96">
        <v>1.6312499999999999</v>
      </c>
      <c r="N344" s="96">
        <v>1.6</v>
      </c>
      <c r="O344" s="96">
        <v>1.2000000000000002</v>
      </c>
      <c r="P344" s="54">
        <v>0.81128454878454892</v>
      </c>
    </row>
    <row r="345" spans="1:16" x14ac:dyDescent="0.2">
      <c r="A345" s="134" t="s">
        <v>12</v>
      </c>
      <c r="B345">
        <v>2019</v>
      </c>
      <c r="C345" s="124" t="s">
        <v>6</v>
      </c>
      <c r="D345" s="38">
        <v>0.98461538461538467</v>
      </c>
      <c r="E345" s="26">
        <v>0.9</v>
      </c>
      <c r="F345" s="26">
        <v>0.97692307692307689</v>
      </c>
      <c r="G345" s="26">
        <v>0.80000000000000016</v>
      </c>
      <c r="H345" s="26">
        <v>0.60769230769230764</v>
      </c>
      <c r="I345" s="26">
        <v>0.77083333333333348</v>
      </c>
      <c r="J345" s="26">
        <v>0.92692307692307696</v>
      </c>
      <c r="K345" s="26">
        <v>1.0583333333333331</v>
      </c>
      <c r="L345" s="26">
        <v>1.3884615384615382</v>
      </c>
      <c r="M345" s="26">
        <v>1.4312500000000001</v>
      </c>
      <c r="N345" s="26">
        <v>1.4</v>
      </c>
      <c r="O345" s="26">
        <v>0.9</v>
      </c>
      <c r="P345" s="55">
        <v>0.60901182151182154</v>
      </c>
    </row>
    <row r="346" spans="1:16" ht="13.5" thickBot="1" x14ac:dyDescent="0.25">
      <c r="A346" s="135" t="s">
        <v>12</v>
      </c>
      <c r="B346" s="105">
        <v>2019</v>
      </c>
      <c r="C346" s="136" t="s">
        <v>7</v>
      </c>
      <c r="D346" s="39">
        <v>0.78461538461538483</v>
      </c>
      <c r="E346" s="97">
        <v>0.7</v>
      </c>
      <c r="F346" s="97">
        <v>0.77692307692307705</v>
      </c>
      <c r="G346" s="97">
        <v>0.6</v>
      </c>
      <c r="H346" s="97">
        <v>0.40769230769230774</v>
      </c>
      <c r="I346" s="97">
        <v>0.57083333333333341</v>
      </c>
      <c r="J346" s="97">
        <v>0.72692307692307689</v>
      </c>
      <c r="K346" s="97">
        <v>0.85833333333333328</v>
      </c>
      <c r="L346" s="97">
        <v>1.1884615384615385</v>
      </c>
      <c r="M346" s="97">
        <v>1.23125</v>
      </c>
      <c r="N346" s="97">
        <v>1.2</v>
      </c>
      <c r="O346" s="97">
        <v>0.70000000000000007</v>
      </c>
      <c r="P346" s="56">
        <v>0.40901182151182147</v>
      </c>
    </row>
    <row r="347" spans="1:16" x14ac:dyDescent="0.2">
      <c r="A347" s="130" t="s">
        <v>14</v>
      </c>
      <c r="B347" s="104">
        <v>2019</v>
      </c>
      <c r="C347" s="139" t="s">
        <v>4</v>
      </c>
      <c r="D347" s="37">
        <v>1.0923076923076922</v>
      </c>
      <c r="E347" s="84"/>
      <c r="F347" s="96">
        <v>1.2754545454545454</v>
      </c>
      <c r="G347" s="96">
        <v>1.0583333333333333</v>
      </c>
      <c r="H347" s="96">
        <v>0.86923076923076947</v>
      </c>
      <c r="I347" s="96">
        <v>1.0666666666666664</v>
      </c>
      <c r="J347" s="96">
        <v>1.3192307692307692</v>
      </c>
      <c r="K347" s="96">
        <v>1.4125000000000003</v>
      </c>
      <c r="L347" s="96">
        <v>1.6346153846153844</v>
      </c>
      <c r="M347" s="96">
        <v>1.4538461538461536</v>
      </c>
      <c r="N347" s="96">
        <v>1.1541666666666666</v>
      </c>
      <c r="O347" s="96">
        <v>0.99166666666666659</v>
      </c>
      <c r="P347" s="54">
        <v>0.98304253616753623</v>
      </c>
    </row>
    <row r="348" spans="1:16" x14ac:dyDescent="0.2">
      <c r="A348" s="134" t="s">
        <v>14</v>
      </c>
      <c r="B348">
        <v>2019</v>
      </c>
      <c r="C348" s="124" t="s">
        <v>6</v>
      </c>
      <c r="D348" s="38">
        <v>0.87307692307692319</v>
      </c>
      <c r="E348" s="47"/>
      <c r="F348" s="26">
        <v>1.0545454545454545</v>
      </c>
      <c r="G348" s="26">
        <v>0.85833333333333339</v>
      </c>
      <c r="H348" s="26">
        <v>0.6692307692307693</v>
      </c>
      <c r="I348" s="26">
        <v>0.86249999999999993</v>
      </c>
      <c r="J348" s="26">
        <v>1.1192307692307693</v>
      </c>
      <c r="K348" s="26">
        <v>1.2124999999999997</v>
      </c>
      <c r="L348" s="26">
        <v>1.4346153846153844</v>
      </c>
      <c r="M348" s="26">
        <v>1.2538461538461538</v>
      </c>
      <c r="N348" s="26">
        <v>0.95416666666666661</v>
      </c>
      <c r="O348" s="26">
        <v>0.80000000000000016</v>
      </c>
      <c r="P348" s="55">
        <v>0.82679253616753623</v>
      </c>
    </row>
    <row r="349" spans="1:16" ht="13.5" thickBot="1" x14ac:dyDescent="0.25">
      <c r="A349" s="135" t="s">
        <v>14</v>
      </c>
      <c r="B349" s="105">
        <v>2019</v>
      </c>
      <c r="C349" s="136" t="s">
        <v>7</v>
      </c>
      <c r="D349" s="39">
        <v>0.67307692307692313</v>
      </c>
      <c r="E349" s="287"/>
      <c r="F349" s="97">
        <v>0.85454545454545439</v>
      </c>
      <c r="G349" s="97">
        <v>0.65833333333333333</v>
      </c>
      <c r="H349" s="97">
        <v>0.88461538461538458</v>
      </c>
      <c r="I349" s="97">
        <v>0.66249999999999998</v>
      </c>
      <c r="J349" s="97">
        <v>0.9192307692307693</v>
      </c>
      <c r="K349" s="97">
        <v>1.0125</v>
      </c>
      <c r="L349" s="97">
        <v>1.2346153846153844</v>
      </c>
      <c r="M349" s="97">
        <v>1.0538461538461539</v>
      </c>
      <c r="N349" s="97">
        <v>0.75416666666666687</v>
      </c>
      <c r="O349" s="97">
        <v>0.59999999999999987</v>
      </c>
      <c r="P349" s="56">
        <v>0.58304253616753621</v>
      </c>
    </row>
    <row r="350" spans="1:16" x14ac:dyDescent="0.2">
      <c r="A350" s="130" t="s">
        <v>16</v>
      </c>
      <c r="B350" s="104">
        <v>2019</v>
      </c>
      <c r="C350" s="139" t="s">
        <v>4</v>
      </c>
      <c r="D350" s="37">
        <v>1.9423076923076923</v>
      </c>
      <c r="E350" s="96">
        <v>1.3</v>
      </c>
      <c r="F350" s="96">
        <v>1.3846153846153846</v>
      </c>
      <c r="G350" s="96">
        <v>1.3333333333333333</v>
      </c>
      <c r="H350" s="96">
        <v>1.1884615384615382</v>
      </c>
      <c r="I350" s="96">
        <v>1.2374999999999998</v>
      </c>
      <c r="J350" s="96">
        <v>1.3461538461538463</v>
      </c>
      <c r="K350" s="96">
        <v>1.5958333333333332</v>
      </c>
      <c r="L350" s="96">
        <v>1.7692307692307692</v>
      </c>
      <c r="M350" s="96">
        <v>1.7000000000000002</v>
      </c>
      <c r="N350" s="96">
        <v>1.7166666666666668</v>
      </c>
      <c r="O350" s="96">
        <v>1.3916666666666666</v>
      </c>
      <c r="P350" s="54">
        <v>1.312973137973138</v>
      </c>
    </row>
    <row r="351" spans="1:16" x14ac:dyDescent="0.2">
      <c r="A351" s="134" t="s">
        <v>16</v>
      </c>
      <c r="B351">
        <v>2019</v>
      </c>
      <c r="C351" s="124" t="s">
        <v>6</v>
      </c>
      <c r="D351" s="38">
        <v>1.6615384615384614</v>
      </c>
      <c r="E351" s="26">
        <v>1.1000000000000001</v>
      </c>
      <c r="F351" s="26">
        <v>1.1846153846153846</v>
      </c>
      <c r="G351" s="26">
        <v>1.1291666666666667</v>
      </c>
      <c r="H351" s="26">
        <v>0.98461538461538456</v>
      </c>
      <c r="I351" s="26">
        <v>1.0333333333333334</v>
      </c>
      <c r="J351" s="26">
        <v>1.1541538461538461</v>
      </c>
      <c r="K351" s="26">
        <v>1.3958333333333333</v>
      </c>
      <c r="L351" s="26">
        <v>1.5692307692307692</v>
      </c>
      <c r="M351" s="26">
        <v>1.5</v>
      </c>
      <c r="N351" s="26">
        <v>1.5166666666666666</v>
      </c>
      <c r="O351" s="26">
        <v>1.1916666666666667</v>
      </c>
      <c r="P351" s="55">
        <v>1.1060286935286936</v>
      </c>
    </row>
    <row r="352" spans="1:16" ht="13.5" thickBot="1" x14ac:dyDescent="0.25">
      <c r="A352" s="135" t="s">
        <v>16</v>
      </c>
      <c r="B352" s="105">
        <v>2019</v>
      </c>
      <c r="C352" s="136" t="s">
        <v>7</v>
      </c>
      <c r="D352" s="39">
        <v>1.3846153846153846</v>
      </c>
      <c r="E352" s="97">
        <v>0.9</v>
      </c>
      <c r="F352" s="97">
        <v>0.98461538461538478</v>
      </c>
      <c r="G352" s="97">
        <v>0.9291666666666667</v>
      </c>
      <c r="H352" s="97">
        <v>0.78461538461538471</v>
      </c>
      <c r="I352" s="97">
        <v>0.83333333333333337</v>
      </c>
      <c r="J352" s="97">
        <v>0.9538461538461539</v>
      </c>
      <c r="K352" s="97">
        <v>1.1958333333333335</v>
      </c>
      <c r="L352" s="97">
        <v>1.3692307692307693</v>
      </c>
      <c r="M352" s="97">
        <v>1.3000000000000003</v>
      </c>
      <c r="N352" s="97">
        <v>1.3166666666666667</v>
      </c>
      <c r="O352" s="97">
        <v>0.99166666666666681</v>
      </c>
      <c r="P352" s="56">
        <v>0.9072039072039072</v>
      </c>
    </row>
    <row r="353" spans="1:16" ht="13.5" thickBot="1" x14ac:dyDescent="0.25">
      <c r="A353" s="154" t="s">
        <v>13</v>
      </c>
      <c r="B353" s="164">
        <v>2019</v>
      </c>
      <c r="C353" s="139" t="s">
        <v>4</v>
      </c>
      <c r="D353" s="158"/>
      <c r="E353" s="144"/>
      <c r="F353" s="141">
        <v>1.2845454545454542</v>
      </c>
      <c r="G353" s="141">
        <v>1.1066666666666667</v>
      </c>
      <c r="H353" s="141">
        <v>1</v>
      </c>
      <c r="I353" s="141">
        <v>1.0041666666666667</v>
      </c>
      <c r="J353" s="141">
        <v>1.1076923076923075</v>
      </c>
      <c r="K353" s="141">
        <v>1.3499999999999999</v>
      </c>
      <c r="L353" s="141">
        <v>1.6500000000000001</v>
      </c>
      <c r="M353" s="141">
        <v>1.55</v>
      </c>
      <c r="N353" s="144"/>
      <c r="O353" s="288"/>
      <c r="P353" s="145">
        <v>1.1827435897435896</v>
      </c>
    </row>
    <row r="354" spans="1:16" ht="13.5" thickBot="1" x14ac:dyDescent="0.25">
      <c r="A354" s="155" t="s">
        <v>13</v>
      </c>
      <c r="B354" s="131">
        <v>2019</v>
      </c>
      <c r="C354" s="124" t="s">
        <v>6</v>
      </c>
      <c r="D354" s="160"/>
      <c r="E354" s="126"/>
      <c r="F354" s="125">
        <v>1.0818181818181818</v>
      </c>
      <c r="G354" s="125">
        <v>0.90000000000000024</v>
      </c>
      <c r="H354" s="125">
        <v>0.8</v>
      </c>
      <c r="I354" s="125">
        <v>0.79999999999999993</v>
      </c>
      <c r="J354" s="125">
        <v>0.90769230769230791</v>
      </c>
      <c r="K354" s="125">
        <v>1.1500000000000001</v>
      </c>
      <c r="L354" s="125">
        <v>1.4500000000000002</v>
      </c>
      <c r="M354" s="125">
        <v>1.35</v>
      </c>
      <c r="N354" s="126"/>
      <c r="O354" s="288"/>
      <c r="P354" s="146">
        <v>0.98274358974358988</v>
      </c>
    </row>
    <row r="355" spans="1:16" ht="13.5" thickBot="1" x14ac:dyDescent="0.25">
      <c r="A355" s="156" t="s">
        <v>13</v>
      </c>
      <c r="B355" s="165">
        <v>2019</v>
      </c>
      <c r="C355" s="136" t="s">
        <v>7</v>
      </c>
      <c r="D355" s="162"/>
      <c r="E355" s="163"/>
      <c r="F355" s="142">
        <v>0.88181818181818195</v>
      </c>
      <c r="G355" s="142">
        <v>0.71666666666666667</v>
      </c>
      <c r="H355" s="142">
        <v>0.59999999999999987</v>
      </c>
      <c r="I355" s="142">
        <v>0.59999999999999987</v>
      </c>
      <c r="J355" s="142">
        <v>0.70769230769230773</v>
      </c>
      <c r="K355" s="142">
        <v>0.95833333333333337</v>
      </c>
      <c r="L355" s="142">
        <v>1.240909090909091</v>
      </c>
      <c r="M355" s="142">
        <v>1.1000000000000001</v>
      </c>
      <c r="N355" s="163"/>
      <c r="O355" s="288"/>
      <c r="P355" s="148">
        <v>0.78274358974358971</v>
      </c>
    </row>
    <row r="356" spans="1:16" x14ac:dyDescent="0.2">
      <c r="A356" s="157" t="s">
        <v>40</v>
      </c>
      <c r="B356" s="166">
        <v>2019</v>
      </c>
      <c r="C356" s="139" t="s">
        <v>4</v>
      </c>
      <c r="D356" s="170">
        <v>1.3923076923076925</v>
      </c>
      <c r="E356" s="140">
        <v>1.7</v>
      </c>
      <c r="F356" s="140">
        <v>1.6692307692307691</v>
      </c>
      <c r="G356" s="140">
        <v>1.4833333333333336</v>
      </c>
      <c r="H356" s="140">
        <v>1.3038461538461541</v>
      </c>
      <c r="I356" s="140">
        <v>1.4624999999999997</v>
      </c>
      <c r="J356" s="140">
        <v>1.6461538461538461</v>
      </c>
      <c r="K356" s="140">
        <v>1.7083333333333337</v>
      </c>
      <c r="L356" s="140">
        <v>2.0346153846153845</v>
      </c>
      <c r="M356" s="140">
        <v>2.4692307692307698</v>
      </c>
      <c r="N356" s="140">
        <v>2.9083333333333332</v>
      </c>
      <c r="O356" s="140">
        <v>1.7916666666666667</v>
      </c>
      <c r="P356" s="149">
        <v>1.5644993894993895</v>
      </c>
    </row>
    <row r="357" spans="1:16" x14ac:dyDescent="0.2">
      <c r="A357" s="155" t="s">
        <v>40</v>
      </c>
      <c r="B357" s="131">
        <v>2019</v>
      </c>
      <c r="C357" s="124" t="s">
        <v>6</v>
      </c>
      <c r="D357" s="168">
        <v>1.1923076923076925</v>
      </c>
      <c r="E357" s="125">
        <v>1.5</v>
      </c>
      <c r="F357" s="125">
        <v>1.4692307692307696</v>
      </c>
      <c r="G357" s="125">
        <v>1.2833333333333334</v>
      </c>
      <c r="H357" s="125">
        <v>1.0999999999999999</v>
      </c>
      <c r="I357" s="125">
        <v>1.2625</v>
      </c>
      <c r="J357" s="125">
        <v>1.4461538461538461</v>
      </c>
      <c r="K357" s="125">
        <v>1.5083333333333331</v>
      </c>
      <c r="L357" s="125">
        <v>1.834615384615385</v>
      </c>
      <c r="M357" s="125">
        <v>2.2692307692307687</v>
      </c>
      <c r="N357" s="125">
        <v>2.625</v>
      </c>
      <c r="O357" s="125">
        <v>1.5916666666666666</v>
      </c>
      <c r="P357" s="146">
        <v>1.3644993894993895</v>
      </c>
    </row>
    <row r="358" spans="1:16" ht="13.5" thickBot="1" x14ac:dyDescent="0.25">
      <c r="A358" s="156" t="s">
        <v>40</v>
      </c>
      <c r="B358" s="165">
        <v>2019</v>
      </c>
      <c r="C358" s="136" t="s">
        <v>7</v>
      </c>
      <c r="D358" s="169">
        <v>0.99230769230769222</v>
      </c>
      <c r="E358" s="142">
        <v>1.3</v>
      </c>
      <c r="F358" s="142">
        <v>1.2692307692307692</v>
      </c>
      <c r="G358" s="142">
        <v>1.0833333333333333</v>
      </c>
      <c r="H358" s="142">
        <v>0.89999999999999991</v>
      </c>
      <c r="I358" s="142">
        <v>1.0708333333333331</v>
      </c>
      <c r="J358" s="142">
        <v>1.2461538461538462</v>
      </c>
      <c r="K358" s="142">
        <v>1.3083333333333333</v>
      </c>
      <c r="L358" s="142">
        <v>1.6269230769230769</v>
      </c>
      <c r="M358" s="142">
        <v>2.069230769230769</v>
      </c>
      <c r="N358" s="142">
        <v>2.5166666666666671</v>
      </c>
      <c r="O358" s="142">
        <v>1.3916666666666668</v>
      </c>
      <c r="P358" s="148">
        <v>1.1575549450549449</v>
      </c>
    </row>
    <row r="359" spans="1:16" x14ac:dyDescent="0.2">
      <c r="A359" s="154" t="s">
        <v>45</v>
      </c>
      <c r="B359" s="164">
        <v>2019</v>
      </c>
      <c r="C359" s="139" t="s">
        <v>4</v>
      </c>
      <c r="D359" s="171"/>
      <c r="E359" s="150"/>
      <c r="F359" s="150"/>
      <c r="G359" s="150"/>
      <c r="H359" s="150"/>
      <c r="I359" s="144"/>
      <c r="J359" s="144"/>
      <c r="K359" s="144"/>
      <c r="L359" s="144"/>
      <c r="M359" s="144"/>
      <c r="N359" s="144"/>
      <c r="O359" s="144"/>
      <c r="P359" s="145">
        <v>2.046153846153846</v>
      </c>
    </row>
    <row r="360" spans="1:16" x14ac:dyDescent="0.2">
      <c r="A360" s="155" t="s">
        <v>45</v>
      </c>
      <c r="B360" s="131">
        <v>2019</v>
      </c>
      <c r="C360" s="124" t="s">
        <v>6</v>
      </c>
      <c r="D360" s="172"/>
      <c r="E360" s="151"/>
      <c r="F360" s="151"/>
      <c r="G360" s="151"/>
      <c r="H360" s="151"/>
      <c r="I360" s="126"/>
      <c r="J360" s="126"/>
      <c r="K360" s="126"/>
      <c r="L360" s="126"/>
      <c r="M360" s="126"/>
      <c r="N360" s="126"/>
      <c r="O360" s="126"/>
      <c r="P360" s="146">
        <v>1.8461538461538463</v>
      </c>
    </row>
    <row r="361" spans="1:16" ht="13.5" thickBot="1" x14ac:dyDescent="0.25">
      <c r="A361" s="156" t="s">
        <v>45</v>
      </c>
      <c r="B361" s="165">
        <v>2019</v>
      </c>
      <c r="C361" s="136" t="s">
        <v>7</v>
      </c>
      <c r="D361" s="173"/>
      <c r="E361" s="152"/>
      <c r="F361" s="152"/>
      <c r="G361" s="152"/>
      <c r="H361" s="152"/>
      <c r="I361" s="163"/>
      <c r="J361" s="163"/>
      <c r="K361" s="163"/>
      <c r="L361" s="163"/>
      <c r="M361" s="163"/>
      <c r="N361" s="163"/>
      <c r="O361" s="163"/>
      <c r="P361" s="148">
        <v>1.6461538461538465</v>
      </c>
    </row>
    <row r="362" spans="1:16" x14ac:dyDescent="0.2">
      <c r="A362" s="130" t="s">
        <v>5</v>
      </c>
      <c r="B362" s="104">
        <v>2020</v>
      </c>
      <c r="C362" s="139" t="s">
        <v>4</v>
      </c>
      <c r="D362" s="37">
        <v>0.93471571906354511</v>
      </c>
      <c r="E362" s="96">
        <v>0.89166666666666672</v>
      </c>
      <c r="F362" s="96">
        <v>0.9538461538461539</v>
      </c>
      <c r="G362" s="96">
        <v>0.7</v>
      </c>
      <c r="H362" s="96">
        <v>0.72083333333333333</v>
      </c>
      <c r="I362" s="96">
        <v>0.75000000000000011</v>
      </c>
      <c r="J362" s="96">
        <v>0.6</v>
      </c>
      <c r="K362" s="96">
        <v>0.70909090909090899</v>
      </c>
      <c r="L362" s="96">
        <v>9.6769230769230781</v>
      </c>
      <c r="M362" s="96">
        <v>0.57307692307692304</v>
      </c>
      <c r="N362" s="96">
        <v>0.72307692307692295</v>
      </c>
      <c r="O362" s="96">
        <v>0.62499999999999989</v>
      </c>
      <c r="P362" s="54">
        <v>0.93588217338217339</v>
      </c>
    </row>
    <row r="363" spans="1:16" x14ac:dyDescent="0.2">
      <c r="A363" s="134" t="s">
        <v>5</v>
      </c>
      <c r="B363">
        <v>2020</v>
      </c>
      <c r="C363" s="124" t="s">
        <v>6</v>
      </c>
      <c r="D363" s="38">
        <v>0.7385618729096991</v>
      </c>
      <c r="E363" s="26">
        <v>0.69166666666666654</v>
      </c>
      <c r="F363" s="26">
        <v>0.73076923076923062</v>
      </c>
      <c r="G363" s="26">
        <v>0.50000000000000011</v>
      </c>
      <c r="H363" s="26">
        <v>0.52083333333333326</v>
      </c>
      <c r="I363" s="26">
        <v>0.54999999999999993</v>
      </c>
      <c r="J363" s="26">
        <v>0.4</v>
      </c>
      <c r="K363" s="26">
        <v>0.50909090909090915</v>
      </c>
      <c r="L363" s="26">
        <v>6.4307692307692292</v>
      </c>
      <c r="M363" s="26">
        <v>0.37307692307692297</v>
      </c>
      <c r="N363" s="26">
        <v>0.52307692307692322</v>
      </c>
      <c r="O363" s="26">
        <v>0.44166666666666649</v>
      </c>
      <c r="P363" s="55">
        <v>0.73588217338217332</v>
      </c>
    </row>
    <row r="364" spans="1:16" ht="13.5" thickBot="1" x14ac:dyDescent="0.25">
      <c r="A364" s="135" t="s">
        <v>5</v>
      </c>
      <c r="B364" s="105">
        <v>2020</v>
      </c>
      <c r="C364" s="136" t="s">
        <v>7</v>
      </c>
      <c r="D364" s="39">
        <v>0.53856187290969904</v>
      </c>
      <c r="E364" s="97">
        <v>0.4916666666666667</v>
      </c>
      <c r="F364" s="97">
        <v>0.53076923076923077</v>
      </c>
      <c r="G364" s="97">
        <v>0.30000000000000004</v>
      </c>
      <c r="H364" s="97">
        <v>0.3208333333333333</v>
      </c>
      <c r="I364" s="97">
        <v>0.4</v>
      </c>
      <c r="J364" s="97">
        <v>0.20000000000000007</v>
      </c>
      <c r="K364" s="97">
        <v>0.33999999999999997</v>
      </c>
      <c r="L364" s="97">
        <v>0.18888888888888897</v>
      </c>
      <c r="M364" s="97">
        <v>0.17307692307692307</v>
      </c>
      <c r="N364" s="97">
        <v>0.32307692307692309</v>
      </c>
      <c r="O364" s="97">
        <v>0.24166666666666667</v>
      </c>
      <c r="P364" s="56">
        <v>0.53588217338217337</v>
      </c>
    </row>
    <row r="365" spans="1:16" x14ac:dyDescent="0.2">
      <c r="A365" s="130" t="s">
        <v>8</v>
      </c>
      <c r="B365" s="104">
        <v>2020</v>
      </c>
      <c r="C365" s="139" t="s">
        <v>4</v>
      </c>
      <c r="D365" s="37">
        <v>1.3891304347826088</v>
      </c>
      <c r="E365" s="96">
        <v>1.2283333333333333</v>
      </c>
      <c r="F365" s="96">
        <v>1.2076923076923076</v>
      </c>
      <c r="G365" s="96">
        <v>1.0230769230769232</v>
      </c>
      <c r="H365" s="96">
        <v>1.2083333333333335</v>
      </c>
      <c r="I365" s="96">
        <v>1.5583333333333333</v>
      </c>
      <c r="J365" s="96">
        <v>1.5285714285714285</v>
      </c>
      <c r="K365" s="96">
        <v>1.7230769230769232</v>
      </c>
      <c r="L365" s="96">
        <v>1.8923076923076925</v>
      </c>
      <c r="M365" s="96">
        <v>2.2538461538461538</v>
      </c>
      <c r="N365" s="96">
        <v>2.3999999999999995</v>
      </c>
      <c r="O365" s="96">
        <v>2.35</v>
      </c>
      <c r="P365" s="54">
        <v>1.7340544871794872</v>
      </c>
    </row>
    <row r="366" spans="1:16" x14ac:dyDescent="0.2">
      <c r="A366" s="134" t="s">
        <v>8</v>
      </c>
      <c r="B366">
        <v>2020</v>
      </c>
      <c r="C366" s="124" t="s">
        <v>6</v>
      </c>
      <c r="D366" s="38">
        <v>1.2314381270903014</v>
      </c>
      <c r="E366" s="26">
        <v>1.0283333333333333</v>
      </c>
      <c r="F366" s="26">
        <v>1.0076923076923077</v>
      </c>
      <c r="G366" s="26">
        <v>0.82307692307692315</v>
      </c>
      <c r="H366" s="26">
        <v>1.0083333333333331</v>
      </c>
      <c r="I366" s="26">
        <v>1.3583333333333334</v>
      </c>
      <c r="J366" s="26">
        <v>1.328571428571429</v>
      </c>
      <c r="K366" s="26">
        <v>1.5230769230769228</v>
      </c>
      <c r="L366" s="26">
        <v>1.6923076923076925</v>
      </c>
      <c r="M366" s="26">
        <v>2.0538461538461541</v>
      </c>
      <c r="N366" s="26">
        <v>2.1999999999999997</v>
      </c>
      <c r="O366" s="26">
        <v>2.1500000000000004</v>
      </c>
      <c r="P366" s="55">
        <v>1.5340544871794872</v>
      </c>
    </row>
    <row r="367" spans="1:16" ht="13.5" thickBot="1" x14ac:dyDescent="0.25">
      <c r="A367" s="135" t="s">
        <v>8</v>
      </c>
      <c r="B367" s="105">
        <v>2020</v>
      </c>
      <c r="C367" s="136" t="s">
        <v>7</v>
      </c>
      <c r="D367" s="39">
        <v>1.0314381270903008</v>
      </c>
      <c r="E367" s="97">
        <v>0.82833333333333325</v>
      </c>
      <c r="F367" s="97">
        <v>0.80769230769230771</v>
      </c>
      <c r="G367" s="97">
        <v>0.62307692307692286</v>
      </c>
      <c r="H367" s="97">
        <v>0.80833333333333346</v>
      </c>
      <c r="I367" s="97">
        <v>1.1583333333333332</v>
      </c>
      <c r="J367" s="97">
        <v>1.1285714285714283</v>
      </c>
      <c r="K367" s="97">
        <v>1.3230769230769233</v>
      </c>
      <c r="L367" s="97">
        <v>1.4923076923076919</v>
      </c>
      <c r="M367" s="97">
        <v>1.8538461538461541</v>
      </c>
      <c r="N367" s="97">
        <v>2.0000000000000004</v>
      </c>
      <c r="O367" s="97">
        <v>1.9500000000000002</v>
      </c>
      <c r="P367" s="56">
        <v>1.334054487179487</v>
      </c>
    </row>
    <row r="368" spans="1:16" x14ac:dyDescent="0.2">
      <c r="A368" s="130" t="s">
        <v>9</v>
      </c>
      <c r="B368" s="104">
        <v>2020</v>
      </c>
      <c r="C368" s="139" t="s">
        <v>4</v>
      </c>
      <c r="D368" s="37">
        <v>1.231438127090301</v>
      </c>
      <c r="E368" s="96">
        <v>1.0725</v>
      </c>
      <c r="F368" s="96">
        <v>1.323076923076923</v>
      </c>
      <c r="G368" s="96">
        <v>0.99230769230769245</v>
      </c>
      <c r="H368" s="96">
        <v>0.87500000000000033</v>
      </c>
      <c r="I368" s="96">
        <v>0.91666666666666663</v>
      </c>
      <c r="J368" s="96">
        <v>0.82857142857142885</v>
      </c>
      <c r="K368" s="96">
        <v>0.89230769230769247</v>
      </c>
      <c r="L368" s="96">
        <v>0.92499999999999993</v>
      </c>
      <c r="M368" s="96">
        <v>0.89230769230769214</v>
      </c>
      <c r="N368" s="96">
        <v>1.0307692307692307</v>
      </c>
      <c r="O368" s="96">
        <v>1.05</v>
      </c>
      <c r="P368" s="54">
        <v>1.0394307081807082</v>
      </c>
    </row>
    <row r="369" spans="1:16" x14ac:dyDescent="0.2">
      <c r="A369" s="134" t="s">
        <v>9</v>
      </c>
      <c r="B369">
        <v>2020</v>
      </c>
      <c r="C369" s="124" t="s">
        <v>6</v>
      </c>
      <c r="D369" s="38">
        <v>1.031438127090301</v>
      </c>
      <c r="E369" s="26">
        <v>0.87250000000000016</v>
      </c>
      <c r="F369" s="26">
        <v>1.1230769230769229</v>
      </c>
      <c r="G369" s="26">
        <v>0.79230769230769205</v>
      </c>
      <c r="H369" s="26">
        <v>0.67499999999999993</v>
      </c>
      <c r="I369" s="26">
        <v>0.71666666666666667</v>
      </c>
      <c r="J369" s="26">
        <v>0.62857142857142845</v>
      </c>
      <c r="K369" s="26">
        <v>0.69230769230769218</v>
      </c>
      <c r="L369" s="26">
        <v>0.72499999999999998</v>
      </c>
      <c r="M369" s="26">
        <v>0.69230769230769229</v>
      </c>
      <c r="N369" s="26">
        <v>0.83076923076923093</v>
      </c>
      <c r="O369" s="26">
        <v>0.85000000000000009</v>
      </c>
      <c r="P369" s="55">
        <v>0.83856532356532376</v>
      </c>
    </row>
    <row r="370" spans="1:16" ht="13.5" thickBot="1" x14ac:dyDescent="0.25">
      <c r="A370" s="135" t="s">
        <v>9</v>
      </c>
      <c r="B370" s="105">
        <v>2020</v>
      </c>
      <c r="C370" s="136" t="s">
        <v>7</v>
      </c>
      <c r="D370" s="39">
        <v>0.83143812709030085</v>
      </c>
      <c r="E370" s="97">
        <v>0.67249999999999999</v>
      </c>
      <c r="F370" s="97">
        <v>0.92307692307692324</v>
      </c>
      <c r="G370" s="97">
        <v>0.5923076923076922</v>
      </c>
      <c r="H370" s="97">
        <v>0.47500000000000009</v>
      </c>
      <c r="I370" s="97">
        <v>0.51666666666666661</v>
      </c>
      <c r="J370" s="97">
        <v>0.42857142857142866</v>
      </c>
      <c r="K370" s="97">
        <v>0.49230769230769234</v>
      </c>
      <c r="L370" s="97">
        <v>0.50833333333333319</v>
      </c>
      <c r="M370" s="97">
        <v>0.49230769230769228</v>
      </c>
      <c r="N370" s="97">
        <v>0.63076923076923075</v>
      </c>
      <c r="O370" s="97">
        <v>0.6499999999999998</v>
      </c>
      <c r="P370" s="56">
        <v>0.64693070818070819</v>
      </c>
    </row>
    <row r="371" spans="1:16" x14ac:dyDescent="0.2">
      <c r="A371" s="130" t="s">
        <v>10</v>
      </c>
      <c r="B371" s="104">
        <v>2020</v>
      </c>
      <c r="C371" s="139" t="s">
        <v>4</v>
      </c>
      <c r="D371" s="37">
        <v>1.0685618729096991</v>
      </c>
      <c r="E371" s="96">
        <v>1.1016666666666666</v>
      </c>
      <c r="F371" s="96">
        <v>1.3461538461538463</v>
      </c>
      <c r="G371" s="96">
        <v>1.1923076923076921</v>
      </c>
      <c r="H371" s="96">
        <v>1.0666666666666664</v>
      </c>
      <c r="I371" s="96">
        <v>1.6166666666666669</v>
      </c>
      <c r="J371" s="96">
        <v>1.7142857142857146</v>
      </c>
      <c r="K371" s="96">
        <v>1.776923076923077</v>
      </c>
      <c r="L371" s="96">
        <v>1.6846153846153848</v>
      </c>
      <c r="M371" s="96">
        <v>1.4692307692307693</v>
      </c>
      <c r="N371" s="96">
        <v>1.35</v>
      </c>
      <c r="O371" s="96">
        <v>1.5750000000000002</v>
      </c>
      <c r="P371" s="54">
        <v>1.5174412393162395</v>
      </c>
    </row>
    <row r="372" spans="1:16" x14ac:dyDescent="0.2">
      <c r="A372" s="134" t="s">
        <v>10</v>
      </c>
      <c r="B372">
        <v>2020</v>
      </c>
      <c r="C372" s="124" t="s">
        <v>6</v>
      </c>
      <c r="D372" s="38">
        <v>0.86856187290969922</v>
      </c>
      <c r="E372" s="26">
        <v>0.90166666666666673</v>
      </c>
      <c r="F372" s="26">
        <v>1.1461538461538459</v>
      </c>
      <c r="G372" s="26">
        <v>0.99230769230769245</v>
      </c>
      <c r="H372" s="26">
        <v>0.8666666666666667</v>
      </c>
      <c r="I372" s="26">
        <v>1.4166666666666667</v>
      </c>
      <c r="J372" s="26">
        <v>1.5142857142857145</v>
      </c>
      <c r="K372" s="26">
        <v>1.5769230769230769</v>
      </c>
      <c r="L372" s="26">
        <v>1.4846153846153847</v>
      </c>
      <c r="M372" s="26">
        <v>1.2692307692307696</v>
      </c>
      <c r="N372" s="26">
        <v>1.1269230769230769</v>
      </c>
      <c r="O372" s="26">
        <v>1.3750000000000002</v>
      </c>
      <c r="P372" s="55">
        <v>1.4660218253968254</v>
      </c>
    </row>
    <row r="373" spans="1:16" ht="13.5" thickBot="1" x14ac:dyDescent="0.25">
      <c r="A373" s="135" t="s">
        <v>10</v>
      </c>
      <c r="B373" s="105">
        <v>2020</v>
      </c>
      <c r="C373" s="136" t="s">
        <v>7</v>
      </c>
      <c r="D373" s="39">
        <v>0.66856187290969893</v>
      </c>
      <c r="E373" s="97">
        <v>0.70166666666666666</v>
      </c>
      <c r="F373" s="97">
        <v>0.94615384615384623</v>
      </c>
      <c r="G373" s="97">
        <v>0.79230769230769205</v>
      </c>
      <c r="H373" s="97">
        <v>0.66666666666666663</v>
      </c>
      <c r="I373" s="97">
        <v>1.2166666666666666</v>
      </c>
      <c r="J373" s="97">
        <v>1.3142857142857138</v>
      </c>
      <c r="K373" s="97">
        <v>1.3769230769230771</v>
      </c>
      <c r="L373" s="97">
        <v>1.2846153846153845</v>
      </c>
      <c r="M373" s="97">
        <v>1.0692307692307692</v>
      </c>
      <c r="N373" s="97">
        <v>3.1730769230769229</v>
      </c>
      <c r="O373" s="97">
        <v>1.1749999999999998</v>
      </c>
      <c r="P373" s="56">
        <v>1.2314064407814407</v>
      </c>
    </row>
    <row r="374" spans="1:16" x14ac:dyDescent="0.2">
      <c r="A374" s="130" t="s">
        <v>11</v>
      </c>
      <c r="B374" s="104">
        <v>2020</v>
      </c>
      <c r="C374" s="139" t="s">
        <v>4</v>
      </c>
      <c r="D374" s="37">
        <v>0.82441471571906344</v>
      </c>
      <c r="E374" s="96">
        <v>0.71666666666666667</v>
      </c>
      <c r="F374" s="96">
        <v>0.64615384615384619</v>
      </c>
      <c r="G374" s="96">
        <v>0.68461538461538451</v>
      </c>
      <c r="H374" s="96">
        <v>0.6958333333333333</v>
      </c>
      <c r="I374" s="96">
        <v>0.63333333333333341</v>
      </c>
      <c r="J374" s="96">
        <v>0.5714285714285714</v>
      </c>
      <c r="K374" s="96">
        <v>0.53846153846153844</v>
      </c>
      <c r="L374" s="96">
        <v>0.49615384615384617</v>
      </c>
      <c r="M374" s="96">
        <v>0.54230769230769216</v>
      </c>
      <c r="N374" s="96">
        <v>0.61923076923076914</v>
      </c>
      <c r="O374" s="96">
        <v>0.69999999999999984</v>
      </c>
      <c r="P374" s="54">
        <v>0.84617292429792423</v>
      </c>
    </row>
    <row r="375" spans="1:16" x14ac:dyDescent="0.2">
      <c r="A375" s="134" t="s">
        <v>11</v>
      </c>
      <c r="B375">
        <v>2020</v>
      </c>
      <c r="C375" s="124" t="s">
        <v>6</v>
      </c>
      <c r="D375" s="38">
        <v>0.62441471571906348</v>
      </c>
      <c r="E375" s="26">
        <v>0.51666666666666672</v>
      </c>
      <c r="F375" s="26">
        <v>0.44615384615384612</v>
      </c>
      <c r="G375" s="26">
        <v>0.48461538461538473</v>
      </c>
      <c r="H375" s="26">
        <v>0.49583333333333335</v>
      </c>
      <c r="I375" s="26">
        <v>0.43333333333333329</v>
      </c>
      <c r="J375" s="26">
        <v>0.37142857142857133</v>
      </c>
      <c r="K375" s="26">
        <v>0.33846153846153842</v>
      </c>
      <c r="L375" s="26">
        <v>0.29615384615384605</v>
      </c>
      <c r="M375" s="26">
        <v>0.34230769230769226</v>
      </c>
      <c r="N375" s="26">
        <v>0.41923076923076924</v>
      </c>
      <c r="O375" s="26">
        <v>0.5</v>
      </c>
      <c r="P375" s="55">
        <v>0.64686736874236883</v>
      </c>
    </row>
    <row r="376" spans="1:16" ht="13.5" thickBot="1" x14ac:dyDescent="0.25">
      <c r="A376" s="135" t="s">
        <v>11</v>
      </c>
      <c r="B376" s="105">
        <v>2020</v>
      </c>
      <c r="C376" s="136" t="s">
        <v>7</v>
      </c>
      <c r="D376" s="39">
        <v>0.42441471571906353</v>
      </c>
      <c r="E376" s="97">
        <v>0.31666666666666671</v>
      </c>
      <c r="F376" s="97">
        <v>0.24615384615384614</v>
      </c>
      <c r="G376" s="97">
        <v>0.2846153846153846</v>
      </c>
      <c r="H376" s="97">
        <v>0.29583333333333328</v>
      </c>
      <c r="I376" s="97">
        <v>0.32857142857142857</v>
      </c>
      <c r="J376" s="97">
        <v>0.17142857142857149</v>
      </c>
      <c r="K376" s="97">
        <v>0.14166666666666669</v>
      </c>
      <c r="L376" s="97">
        <v>9.9999999999999992E-2</v>
      </c>
      <c r="M376" s="97">
        <v>0.14230769230769227</v>
      </c>
      <c r="N376" s="97">
        <v>0.21923076923076928</v>
      </c>
      <c r="O376" s="97">
        <v>0.30000000000000004</v>
      </c>
      <c r="P376" s="56">
        <v>0.44686736874236871</v>
      </c>
    </row>
    <row r="377" spans="1:16" x14ac:dyDescent="0.2">
      <c r="A377" s="130" t="s">
        <v>12</v>
      </c>
      <c r="B377" s="104">
        <v>2020</v>
      </c>
      <c r="C377" s="139" t="s">
        <v>4</v>
      </c>
      <c r="D377" s="37">
        <v>0.8192307692307691</v>
      </c>
      <c r="E377" s="96">
        <v>0.6958333333333333</v>
      </c>
      <c r="F377" s="96">
        <v>0.64615384615384619</v>
      </c>
      <c r="G377" s="96">
        <v>0.68461538461538451</v>
      </c>
      <c r="H377" s="96">
        <v>0.6958333333333333</v>
      </c>
      <c r="I377" s="96">
        <v>0.63333333333333341</v>
      </c>
      <c r="J377" s="96">
        <v>0.5714285714285714</v>
      </c>
      <c r="K377" s="96">
        <v>0.53846153846153844</v>
      </c>
      <c r="L377" s="96">
        <v>0.49615384615384617</v>
      </c>
      <c r="M377" s="96">
        <v>0.54230769230769216</v>
      </c>
      <c r="N377" s="96">
        <v>0.61923076923076914</v>
      </c>
      <c r="O377" s="96">
        <v>0.71666666666666667</v>
      </c>
      <c r="P377" s="54">
        <v>0.81128454878454892</v>
      </c>
    </row>
    <row r="378" spans="1:16" x14ac:dyDescent="0.2">
      <c r="A378" s="134" t="s">
        <v>12</v>
      </c>
      <c r="B378">
        <v>2020</v>
      </c>
      <c r="C378" s="124" t="s">
        <v>6</v>
      </c>
      <c r="D378" s="38">
        <v>0.62692307692307692</v>
      </c>
      <c r="E378" s="26">
        <v>0.49583333333333335</v>
      </c>
      <c r="F378" s="26">
        <v>0.44615384615384612</v>
      </c>
      <c r="G378" s="26">
        <v>0.48461538461538473</v>
      </c>
      <c r="H378" s="26">
        <v>0.49583333333333335</v>
      </c>
      <c r="I378" s="26">
        <v>0.43333333333333329</v>
      </c>
      <c r="J378" s="26">
        <v>0.37142857142857133</v>
      </c>
      <c r="K378" s="26">
        <v>0.33846153846153842</v>
      </c>
      <c r="L378" s="26">
        <v>0.29615384615384605</v>
      </c>
      <c r="M378" s="26">
        <v>0.34230769230769226</v>
      </c>
      <c r="N378" s="26">
        <v>0.41923076923076924</v>
      </c>
      <c r="O378" s="26">
        <v>0.51666666666666661</v>
      </c>
      <c r="P378" s="55">
        <v>0.60901182151182154</v>
      </c>
    </row>
    <row r="379" spans="1:16" ht="13.5" thickBot="1" x14ac:dyDescent="0.25">
      <c r="A379" s="135" t="s">
        <v>12</v>
      </c>
      <c r="B379" s="105">
        <v>2020</v>
      </c>
      <c r="C379" s="136" t="s">
        <v>7</v>
      </c>
      <c r="D379" s="39">
        <v>0.43461538461538463</v>
      </c>
      <c r="E379" s="97">
        <v>0.29583333333333334</v>
      </c>
      <c r="F379" s="97">
        <v>0.24615384615384614</v>
      </c>
      <c r="G379" s="97">
        <v>0.2846153846153846</v>
      </c>
      <c r="H379" s="97">
        <v>0.29583333333333328</v>
      </c>
      <c r="I379" s="97">
        <v>0.32857142857142857</v>
      </c>
      <c r="J379" s="97">
        <v>0.17142857142857149</v>
      </c>
      <c r="K379" s="97">
        <v>0.14166666666666669</v>
      </c>
      <c r="L379" s="97">
        <v>9.9999999999999992E-2</v>
      </c>
      <c r="M379" s="97">
        <v>0.14230769230769227</v>
      </c>
      <c r="N379" s="97">
        <v>0.21923076923076928</v>
      </c>
      <c r="O379" s="97">
        <v>0.31666666666666665</v>
      </c>
      <c r="P379" s="56">
        <v>0.40901182151182147</v>
      </c>
    </row>
    <row r="380" spans="1:16" x14ac:dyDescent="0.2">
      <c r="A380" s="130" t="s">
        <v>14</v>
      </c>
      <c r="B380" s="104">
        <v>2020</v>
      </c>
      <c r="C380" s="139" t="s">
        <v>4</v>
      </c>
      <c r="D380" s="37">
        <v>0.96137123745819408</v>
      </c>
      <c r="E380" s="96">
        <v>0.96666666666666679</v>
      </c>
      <c r="F380" s="96">
        <v>0.84230769230769209</v>
      </c>
      <c r="G380" s="96">
        <v>0.73076923076923073</v>
      </c>
      <c r="H380" s="96">
        <v>0.73749999999999993</v>
      </c>
      <c r="I380" s="96">
        <v>0.76666666666666672</v>
      </c>
      <c r="J380" s="96">
        <v>0.73571428571428554</v>
      </c>
      <c r="K380" s="96">
        <v>0.79999999999999982</v>
      </c>
      <c r="L380" s="96">
        <v>0.5115384615384615</v>
      </c>
      <c r="M380" s="96">
        <v>0.69615384615384612</v>
      </c>
      <c r="N380" s="96">
        <v>0.68076923076923079</v>
      </c>
      <c r="O380" s="96">
        <v>0.59583333333333321</v>
      </c>
      <c r="P380" s="54">
        <v>0.98304253616753623</v>
      </c>
    </row>
    <row r="381" spans="1:16" x14ac:dyDescent="0.2">
      <c r="A381" s="134" t="s">
        <v>14</v>
      </c>
      <c r="B381">
        <v>2020</v>
      </c>
      <c r="C381" s="124" t="s">
        <v>6</v>
      </c>
      <c r="D381" s="38">
        <v>0.76137123745819402</v>
      </c>
      <c r="E381" s="26">
        <v>0.76666666666666661</v>
      </c>
      <c r="F381" s="26">
        <v>0.64230769230769225</v>
      </c>
      <c r="G381" s="26">
        <v>0.53076923076923077</v>
      </c>
      <c r="H381" s="26">
        <v>0.53749999999999998</v>
      </c>
      <c r="I381" s="26">
        <v>0.56666666666666665</v>
      </c>
      <c r="J381" s="26">
        <v>0.5357142857142857</v>
      </c>
      <c r="K381" s="26">
        <v>0.6</v>
      </c>
      <c r="L381" s="26">
        <v>0.31153846153846154</v>
      </c>
      <c r="M381" s="26">
        <v>0.49615384615384622</v>
      </c>
      <c r="N381" s="26">
        <v>0.48076923076923089</v>
      </c>
      <c r="O381" s="26">
        <v>0.39583333333333331</v>
      </c>
      <c r="P381" s="55">
        <v>0.82679253616753623</v>
      </c>
    </row>
    <row r="382" spans="1:16" ht="13.5" thickBot="1" x14ac:dyDescent="0.25">
      <c r="A382" s="135" t="s">
        <v>14</v>
      </c>
      <c r="B382" s="105">
        <v>2020</v>
      </c>
      <c r="C382" s="136" t="s">
        <v>7</v>
      </c>
      <c r="D382" s="39">
        <v>0.56137123745819395</v>
      </c>
      <c r="E382" s="97">
        <v>0.56666666666666676</v>
      </c>
      <c r="F382" s="97">
        <v>0.44230769230769229</v>
      </c>
      <c r="G382" s="97">
        <v>0.3307692307692307</v>
      </c>
      <c r="H382" s="97">
        <v>0.33749999999999991</v>
      </c>
      <c r="I382" s="97">
        <v>0.36666666666666664</v>
      </c>
      <c r="J382" s="97">
        <v>0.33571428571428569</v>
      </c>
      <c r="K382" s="97">
        <v>0.4</v>
      </c>
      <c r="L382" s="97">
        <v>0.14444444444444446</v>
      </c>
      <c r="M382" s="97">
        <v>0.2961538461538461</v>
      </c>
      <c r="N382" s="97">
        <v>0.28076923076923077</v>
      </c>
      <c r="O382" s="97">
        <v>0.19583333333333333</v>
      </c>
      <c r="P382" s="56">
        <v>0.58304253616753621</v>
      </c>
    </row>
    <row r="383" spans="1:16" x14ac:dyDescent="0.2">
      <c r="A383" s="130" t="s">
        <v>16</v>
      </c>
      <c r="B383" s="104">
        <v>2020</v>
      </c>
      <c r="C383" s="139" t="s">
        <v>4</v>
      </c>
      <c r="D383" s="37">
        <v>1.023076923076923</v>
      </c>
      <c r="E383" s="96">
        <v>0.97499999999999998</v>
      </c>
      <c r="F383" s="96">
        <v>0.98076923076923073</v>
      </c>
      <c r="G383" s="96">
        <v>0.90000000000000024</v>
      </c>
      <c r="H383" s="96">
        <v>0.97500000000000009</v>
      </c>
      <c r="I383" s="96">
        <v>1.0125</v>
      </c>
      <c r="J383" s="96">
        <v>1.0428571428571429</v>
      </c>
      <c r="K383" s="96">
        <v>1.1538461538461535</v>
      </c>
      <c r="L383" s="96">
        <v>1.223076923076923</v>
      </c>
      <c r="M383" s="96">
        <v>1.276923076923077</v>
      </c>
      <c r="N383" s="96">
        <v>1.2923076923076924</v>
      </c>
      <c r="O383" s="96">
        <v>1.5666666666666667</v>
      </c>
      <c r="P383" s="54">
        <v>1.312973137973138</v>
      </c>
    </row>
    <row r="384" spans="1:16" x14ac:dyDescent="0.2">
      <c r="A384" s="134" t="s">
        <v>16</v>
      </c>
      <c r="B384">
        <v>2020</v>
      </c>
      <c r="C384" s="124" t="s">
        <v>6</v>
      </c>
      <c r="D384" s="38">
        <v>0.82307692307692326</v>
      </c>
      <c r="E384" s="26">
        <v>0.77500000000000002</v>
      </c>
      <c r="F384" s="26">
        <v>0.78076923076923088</v>
      </c>
      <c r="G384" s="26">
        <v>0.7</v>
      </c>
      <c r="H384" s="26">
        <v>0.77500000000000002</v>
      </c>
      <c r="I384" s="26">
        <v>0.8125</v>
      </c>
      <c r="J384" s="26">
        <v>0.84285714285714308</v>
      </c>
      <c r="K384" s="26">
        <v>0.9538461538461539</v>
      </c>
      <c r="L384" s="26">
        <v>1.023076923076923</v>
      </c>
      <c r="M384" s="26">
        <v>1.0769230769230771</v>
      </c>
      <c r="N384" s="26">
        <v>1.0923076923076922</v>
      </c>
      <c r="O384" s="26">
        <v>1.3666666666666669</v>
      </c>
      <c r="P384" s="55">
        <v>1.1060286935286936</v>
      </c>
    </row>
    <row r="385" spans="1:16" ht="13.5" thickBot="1" x14ac:dyDescent="0.25">
      <c r="A385" s="135" t="s">
        <v>16</v>
      </c>
      <c r="B385" s="105">
        <v>2020</v>
      </c>
      <c r="C385" s="136" t="s">
        <v>7</v>
      </c>
      <c r="D385" s="39">
        <v>0.62307692307692286</v>
      </c>
      <c r="E385" s="97">
        <v>0.57499999999999996</v>
      </c>
      <c r="F385" s="97">
        <v>0.5807692307692307</v>
      </c>
      <c r="G385" s="97">
        <v>0.5</v>
      </c>
      <c r="H385" s="97">
        <v>0.57500000000000018</v>
      </c>
      <c r="I385" s="97">
        <v>0.61249999999999993</v>
      </c>
      <c r="J385" s="97">
        <v>0.64285714285714268</v>
      </c>
      <c r="K385" s="97">
        <v>0.75384615384615394</v>
      </c>
      <c r="L385" s="97">
        <v>0.82307692307692304</v>
      </c>
      <c r="M385" s="97">
        <v>0.87692307692307681</v>
      </c>
      <c r="N385" s="97">
        <v>0.89230769230769247</v>
      </c>
      <c r="O385" s="97">
        <v>1.1666666666666667</v>
      </c>
      <c r="P385" s="56">
        <v>0.9072039072039072</v>
      </c>
    </row>
    <row r="386" spans="1:16" ht="13.5" thickBot="1" x14ac:dyDescent="0.25">
      <c r="A386" s="154" t="s">
        <v>13</v>
      </c>
      <c r="B386" s="164">
        <v>2020</v>
      </c>
      <c r="C386" s="139" t="s">
        <v>4</v>
      </c>
      <c r="D386" s="167">
        <v>0.93333333333333324</v>
      </c>
      <c r="E386" s="144"/>
      <c r="F386" s="141">
        <v>0.94444444444444464</v>
      </c>
      <c r="G386" s="141">
        <v>0.73076923076923073</v>
      </c>
      <c r="H386" s="141">
        <v>0.77499999999999991</v>
      </c>
      <c r="I386" s="141">
        <v>0.89090909090909109</v>
      </c>
      <c r="J386" s="141">
        <v>0.89285714285714313</v>
      </c>
      <c r="K386" s="141">
        <v>0.96153846153846156</v>
      </c>
      <c r="L386" s="141">
        <v>0.99090909090909096</v>
      </c>
      <c r="M386" s="141">
        <v>1.1230769230769229</v>
      </c>
      <c r="N386" s="141">
        <v>1.2181818181818178</v>
      </c>
      <c r="O386" s="174">
        <v>2</v>
      </c>
      <c r="P386" s="145">
        <v>1.1827435897435896</v>
      </c>
    </row>
    <row r="387" spans="1:16" ht="13.5" thickBot="1" x14ac:dyDescent="0.25">
      <c r="A387" s="155" t="s">
        <v>13</v>
      </c>
      <c r="B387" s="131">
        <v>2020</v>
      </c>
      <c r="C387" s="124" t="s">
        <v>6</v>
      </c>
      <c r="D387" s="168">
        <v>0.73333333333333339</v>
      </c>
      <c r="E387" s="126"/>
      <c r="F387" s="125">
        <v>0.74444444444444458</v>
      </c>
      <c r="G387" s="125">
        <v>0.53076923076923077</v>
      </c>
      <c r="H387" s="125">
        <v>0.57499999999999984</v>
      </c>
      <c r="I387" s="125">
        <v>0.69090909090909092</v>
      </c>
      <c r="J387" s="125">
        <v>0.69285714285714284</v>
      </c>
      <c r="K387" s="125">
        <v>0.76153846153846161</v>
      </c>
      <c r="L387" s="125">
        <v>0.79090909090909089</v>
      </c>
      <c r="M387" s="125">
        <v>0.92307692307692313</v>
      </c>
      <c r="N387" s="125">
        <v>1.0181818181818183</v>
      </c>
      <c r="O387" s="174">
        <v>1.8</v>
      </c>
      <c r="P387" s="146">
        <v>0.98274358974358988</v>
      </c>
    </row>
    <row r="388" spans="1:16" ht="13.5" thickBot="1" x14ac:dyDescent="0.25">
      <c r="A388" s="156" t="s">
        <v>13</v>
      </c>
      <c r="B388" s="165">
        <v>2020</v>
      </c>
      <c r="C388" s="136" t="s">
        <v>7</v>
      </c>
      <c r="D388" s="169">
        <v>0.6</v>
      </c>
      <c r="E388" s="163"/>
      <c r="F388" s="142">
        <v>0.52777777777777779</v>
      </c>
      <c r="G388" s="142">
        <v>0.3307692307692307</v>
      </c>
      <c r="H388" s="142">
        <v>0.375</v>
      </c>
      <c r="I388" s="142">
        <v>0.49090909090909096</v>
      </c>
      <c r="J388" s="142">
        <v>0.49285714285714288</v>
      </c>
      <c r="K388" s="142">
        <v>0.56153846153846143</v>
      </c>
      <c r="L388" s="142">
        <v>0.59090909090909072</v>
      </c>
      <c r="M388" s="142">
        <v>0.72307692307692306</v>
      </c>
      <c r="N388" s="142">
        <v>0.81818181818181823</v>
      </c>
      <c r="O388" s="174">
        <v>1.5999999999999999</v>
      </c>
      <c r="P388" s="148">
        <v>0.78274358974358971</v>
      </c>
    </row>
    <row r="389" spans="1:16" x14ac:dyDescent="0.2">
      <c r="A389" s="157" t="s">
        <v>40</v>
      </c>
      <c r="B389" s="166">
        <v>2020</v>
      </c>
      <c r="C389" s="139" t="s">
        <v>4</v>
      </c>
      <c r="D389" s="170">
        <v>1.3192307692307692</v>
      </c>
      <c r="E389" s="140">
        <v>1.3124999999999998</v>
      </c>
      <c r="F389" s="140">
        <v>1.5615384615384613</v>
      </c>
      <c r="G389" s="140">
        <v>1.2692307692307689</v>
      </c>
      <c r="H389" s="140">
        <v>1.0249999999999999</v>
      </c>
      <c r="I389" s="140">
        <v>1.1249999999999998</v>
      </c>
      <c r="J389" s="140">
        <v>1.1428571428571426</v>
      </c>
      <c r="K389" s="140">
        <v>1.0692307692307692</v>
      </c>
      <c r="L389" s="140">
        <v>1.1692307692307691</v>
      </c>
      <c r="M389" s="140">
        <v>1.546153846153846</v>
      </c>
      <c r="N389" s="140">
        <v>1.9923076923076921</v>
      </c>
      <c r="O389" s="140">
        <v>1.7750000000000004</v>
      </c>
      <c r="P389" s="149">
        <v>1.5644993894993895</v>
      </c>
    </row>
    <row r="390" spans="1:16" x14ac:dyDescent="0.2">
      <c r="A390" s="155" t="s">
        <v>40</v>
      </c>
      <c r="B390" s="131">
        <v>2020</v>
      </c>
      <c r="C390" s="124" t="s">
        <v>6</v>
      </c>
      <c r="D390" s="168">
        <v>1.1192307692307695</v>
      </c>
      <c r="E390" s="125">
        <v>1.0875000000000001</v>
      </c>
      <c r="F390" s="125">
        <v>1.3615384615384616</v>
      </c>
      <c r="G390" s="125">
        <v>1.0692307692307694</v>
      </c>
      <c r="H390" s="125">
        <v>0.82500000000000007</v>
      </c>
      <c r="I390" s="125">
        <v>0.93333333333333346</v>
      </c>
      <c r="J390" s="125">
        <v>0.94285714285714284</v>
      </c>
      <c r="K390" s="125">
        <v>0.86923076923076947</v>
      </c>
      <c r="L390" s="125">
        <v>0.96923076923076923</v>
      </c>
      <c r="M390" s="125">
        <v>1.3461538461538465</v>
      </c>
      <c r="N390" s="125">
        <v>1.7923076923076924</v>
      </c>
      <c r="O390" s="125">
        <v>1.5750000000000002</v>
      </c>
      <c r="P390" s="146">
        <v>1.3644993894993895</v>
      </c>
    </row>
    <row r="391" spans="1:16" ht="13.5" thickBot="1" x14ac:dyDescent="0.25">
      <c r="A391" s="156" t="s">
        <v>40</v>
      </c>
      <c r="B391" s="165">
        <v>2020</v>
      </c>
      <c r="C391" s="136" t="s">
        <v>7</v>
      </c>
      <c r="D391" s="169">
        <v>0.91923076923076918</v>
      </c>
      <c r="E391" s="142">
        <v>0.88750000000000007</v>
      </c>
      <c r="F391" s="142">
        <v>1.1615384615384614</v>
      </c>
      <c r="G391" s="142">
        <v>0.86923076923076914</v>
      </c>
      <c r="H391" s="142">
        <v>0.62500000000000011</v>
      </c>
      <c r="I391" s="142">
        <v>0.73333333333333306</v>
      </c>
      <c r="J391" s="142">
        <v>0.73571428571428577</v>
      </c>
      <c r="K391" s="142">
        <v>0.66923076923076907</v>
      </c>
      <c r="L391" s="142">
        <v>0.76923076923076927</v>
      </c>
      <c r="M391" s="142">
        <v>1.1461538461538461</v>
      </c>
      <c r="N391" s="142">
        <v>1.5923076923076924</v>
      </c>
      <c r="O391" s="142">
        <v>1.375</v>
      </c>
      <c r="P391" s="148">
        <v>1.1575549450549449</v>
      </c>
    </row>
    <row r="392" spans="1:16" x14ac:dyDescent="0.2">
      <c r="A392" s="154" t="s">
        <v>45</v>
      </c>
      <c r="B392" s="164">
        <v>2020</v>
      </c>
      <c r="C392" s="139" t="s">
        <v>4</v>
      </c>
      <c r="D392" s="171"/>
      <c r="E392" s="150"/>
      <c r="F392" s="150"/>
      <c r="G392" s="150"/>
      <c r="H392" s="150"/>
      <c r="I392" s="144"/>
      <c r="J392" s="144"/>
      <c r="K392" s="144"/>
      <c r="L392" s="144"/>
      <c r="M392" s="144"/>
      <c r="N392" s="144"/>
      <c r="O392" s="144"/>
      <c r="P392" s="145">
        <v>2.046153846153846</v>
      </c>
    </row>
    <row r="393" spans="1:16" x14ac:dyDescent="0.2">
      <c r="A393" s="155" t="s">
        <v>45</v>
      </c>
      <c r="B393" s="131">
        <v>2020</v>
      </c>
      <c r="C393" s="124" t="s">
        <v>6</v>
      </c>
      <c r="D393" s="172"/>
      <c r="E393" s="151"/>
      <c r="F393" s="151"/>
      <c r="G393" s="151"/>
      <c r="H393" s="151"/>
      <c r="I393" s="126"/>
      <c r="J393" s="126"/>
      <c r="K393" s="126"/>
      <c r="L393" s="126"/>
      <c r="M393" s="126"/>
      <c r="N393" s="126"/>
      <c r="O393" s="126"/>
      <c r="P393" s="146">
        <v>1.8461538461538463</v>
      </c>
    </row>
    <row r="394" spans="1:16" ht="13.5" thickBot="1" x14ac:dyDescent="0.25">
      <c r="A394" s="156" t="s">
        <v>45</v>
      </c>
      <c r="B394" s="165">
        <v>2020</v>
      </c>
      <c r="C394" s="136" t="s">
        <v>7</v>
      </c>
      <c r="D394" s="173"/>
      <c r="E394" s="152"/>
      <c r="F394" s="152"/>
      <c r="G394" s="152"/>
      <c r="H394" s="152"/>
      <c r="I394" s="163"/>
      <c r="J394" s="163"/>
      <c r="K394" s="163"/>
      <c r="L394" s="163"/>
      <c r="M394" s="163"/>
      <c r="N394" s="163"/>
      <c r="O394" s="163"/>
      <c r="P394" s="148">
        <v>1.6461538461538465</v>
      </c>
    </row>
    <row r="395" spans="1:16" x14ac:dyDescent="0.2">
      <c r="A395" s="130" t="s">
        <v>5</v>
      </c>
      <c r="B395" s="104">
        <v>2021</v>
      </c>
      <c r="C395" s="104" t="str">
        <f>ACTUAL!B9</f>
        <v>1ERA</v>
      </c>
      <c r="D395" s="37">
        <v>0.6791666666666667</v>
      </c>
      <c r="E395" s="96">
        <v>0.72500000000000009</v>
      </c>
      <c r="F395" s="96">
        <v>0.93571428571428561</v>
      </c>
      <c r="G395" s="96">
        <v>0.8666666666666667</v>
      </c>
      <c r="H395" s="96">
        <v>0.76923076923076927</v>
      </c>
      <c r="I395" s="96">
        <v>0.92307692307692313</v>
      </c>
      <c r="J395" s="96">
        <v>1.075</v>
      </c>
      <c r="K395" s="96">
        <v>1.0041666666666667</v>
      </c>
      <c r="L395" s="96">
        <v>1.1499999999999999</v>
      </c>
      <c r="M395" s="96">
        <v>1.1000000000000001</v>
      </c>
      <c r="N395" s="96">
        <v>0.93333333333333346</v>
      </c>
      <c r="O395" s="96">
        <v>1.0692307692307692</v>
      </c>
      <c r="P395" s="54">
        <v>0.93588217338217339</v>
      </c>
    </row>
    <row r="396" spans="1:16" x14ac:dyDescent="0.2">
      <c r="A396" s="134" t="s">
        <v>5</v>
      </c>
      <c r="B396">
        <v>2021</v>
      </c>
      <c r="C396" t="str">
        <f>ACTUAL!B10</f>
        <v>2DA</v>
      </c>
      <c r="D396" s="38">
        <v>0.47916666666666669</v>
      </c>
      <c r="E396" s="26">
        <v>0.52500000000000002</v>
      </c>
      <c r="F396" s="26">
        <v>0.73571428571428565</v>
      </c>
      <c r="G396" s="26">
        <v>0.66666666666666663</v>
      </c>
      <c r="H396" s="26">
        <v>0.56923076923076921</v>
      </c>
      <c r="I396" s="26">
        <v>0.72307692307692306</v>
      </c>
      <c r="J396" s="26">
        <v>0.875</v>
      </c>
      <c r="K396" s="26">
        <v>0.8041666666666667</v>
      </c>
      <c r="L396" s="26">
        <v>0.95000000000000018</v>
      </c>
      <c r="M396" s="26">
        <v>0.89999999999999991</v>
      </c>
      <c r="N396" s="26">
        <v>0.73333333333333328</v>
      </c>
      <c r="O396" s="26">
        <v>0.86923076923076925</v>
      </c>
      <c r="P396" s="55">
        <v>0.73588217338217332</v>
      </c>
    </row>
    <row r="397" spans="1:16" ht="13.5" thickBot="1" x14ac:dyDescent="0.25">
      <c r="A397" s="135" t="s">
        <v>5</v>
      </c>
      <c r="B397" s="105">
        <v>2021</v>
      </c>
      <c r="C397" s="105" t="str">
        <f>ACTUAL!B11</f>
        <v>3ERA</v>
      </c>
      <c r="D397" s="39">
        <v>0.27916666666666667</v>
      </c>
      <c r="E397" s="97">
        <v>0.32499999999999996</v>
      </c>
      <c r="F397" s="97">
        <v>0.5357142857142857</v>
      </c>
      <c r="G397" s="97">
        <v>0.46666666666666662</v>
      </c>
      <c r="H397" s="97">
        <v>0.36923076923076931</v>
      </c>
      <c r="I397" s="97">
        <v>0.52307692307692311</v>
      </c>
      <c r="J397" s="97">
        <v>0.67499999999999982</v>
      </c>
      <c r="K397" s="97">
        <v>0.60416666666666663</v>
      </c>
      <c r="L397" s="97">
        <v>0.74999999999999989</v>
      </c>
      <c r="M397" s="97">
        <v>0.70000000000000007</v>
      </c>
      <c r="N397" s="97">
        <v>0.53333333333333333</v>
      </c>
      <c r="O397" s="97">
        <v>0.66923076923076918</v>
      </c>
      <c r="P397" s="56">
        <v>0.53588217338217337</v>
      </c>
    </row>
    <row r="398" spans="1:16" x14ac:dyDescent="0.2">
      <c r="A398" s="130" t="s">
        <v>8</v>
      </c>
      <c r="B398" s="104">
        <v>2021</v>
      </c>
      <c r="C398" s="104" t="str">
        <f>ACTUAL!B13</f>
        <v>1ERA</v>
      </c>
      <c r="D398" s="37">
        <v>2.0583333333333331</v>
      </c>
      <c r="E398" s="96">
        <v>1.6583333333333332</v>
      </c>
      <c r="F398" s="96">
        <v>1.9</v>
      </c>
      <c r="G398" s="96">
        <v>1.8583333333333336</v>
      </c>
      <c r="H398" s="96">
        <v>1.5</v>
      </c>
      <c r="I398" s="96">
        <v>1.6384615384615384</v>
      </c>
      <c r="J398" s="96">
        <v>1.55</v>
      </c>
      <c r="K398" s="96">
        <v>1.5708333333333335</v>
      </c>
      <c r="L398" s="96">
        <v>1.7416666666666669</v>
      </c>
      <c r="M398" s="96">
        <v>1.7666666666666666</v>
      </c>
      <c r="N398" s="96">
        <v>1.6583333333333332</v>
      </c>
      <c r="O398" s="96">
        <v>1.9076923076923076</v>
      </c>
      <c r="P398" s="54">
        <v>1.7340544871794872</v>
      </c>
    </row>
    <row r="399" spans="1:16" x14ac:dyDescent="0.2">
      <c r="A399" s="134" t="s">
        <v>8</v>
      </c>
      <c r="B399">
        <v>2021</v>
      </c>
      <c r="C399" t="str">
        <f>ACTUAL!B14</f>
        <v>2DA</v>
      </c>
      <c r="D399" s="38">
        <v>1.8583333333333334</v>
      </c>
      <c r="E399" s="26">
        <v>1.4583333333333337</v>
      </c>
      <c r="F399" s="26">
        <v>1.7000000000000004</v>
      </c>
      <c r="G399" s="26">
        <v>1.6583333333333334</v>
      </c>
      <c r="H399" s="26">
        <v>1.3000000000000003</v>
      </c>
      <c r="I399" s="26">
        <v>1.4384615384615385</v>
      </c>
      <c r="J399" s="26">
        <v>1.3499999999999999</v>
      </c>
      <c r="K399" s="26">
        <v>1.3708333333333336</v>
      </c>
      <c r="L399" s="26">
        <v>1.5416666666666667</v>
      </c>
      <c r="M399" s="26">
        <v>1.5666666666666667</v>
      </c>
      <c r="N399" s="26">
        <v>1.4583333333333333</v>
      </c>
      <c r="O399" s="26">
        <v>1.7076923076923076</v>
      </c>
      <c r="P399" s="55">
        <v>1.5340544871794872</v>
      </c>
    </row>
    <row r="400" spans="1:16" ht="13.5" thickBot="1" x14ac:dyDescent="0.25">
      <c r="A400" s="135" t="s">
        <v>8</v>
      </c>
      <c r="B400" s="105">
        <v>2021</v>
      </c>
      <c r="C400" s="105" t="str">
        <f>ACTUAL!B15</f>
        <v>3ERA</v>
      </c>
      <c r="D400" s="39">
        <v>1.6583333333333339</v>
      </c>
      <c r="E400" s="97">
        <v>1.2583333333333333</v>
      </c>
      <c r="F400" s="97">
        <v>1.5000000000000002</v>
      </c>
      <c r="G400" s="97">
        <v>1.4583333333333333</v>
      </c>
      <c r="H400" s="97">
        <v>1.0999999999999999</v>
      </c>
      <c r="I400" s="97">
        <v>1.2384615384615383</v>
      </c>
      <c r="J400" s="97">
        <v>1.1500000000000001</v>
      </c>
      <c r="K400" s="97">
        <v>1.1708333333333332</v>
      </c>
      <c r="L400" s="97">
        <v>1.3416666666666668</v>
      </c>
      <c r="M400" s="97">
        <v>1.3666666666666665</v>
      </c>
      <c r="N400" s="97">
        <v>1.2583333333333333</v>
      </c>
      <c r="O400" s="97">
        <v>1.5076923076923079</v>
      </c>
      <c r="P400" s="56">
        <v>1.334054487179487</v>
      </c>
    </row>
    <row r="401" spans="1:16" x14ac:dyDescent="0.2">
      <c r="A401" s="130" t="s">
        <v>9</v>
      </c>
      <c r="B401" s="104">
        <v>2021</v>
      </c>
      <c r="C401" s="104" t="str">
        <f>ACTUAL!B17</f>
        <v>1ERA</v>
      </c>
      <c r="D401" s="37">
        <v>0.84166666666666679</v>
      </c>
      <c r="E401" s="96">
        <v>0.81666666666666687</v>
      </c>
      <c r="F401" s="96">
        <v>1.0071428571428569</v>
      </c>
      <c r="G401" s="96">
        <v>0.90833333333333333</v>
      </c>
      <c r="H401" s="96">
        <v>0.93846153846153846</v>
      </c>
      <c r="I401" s="96">
        <v>0.89999999999999991</v>
      </c>
      <c r="J401" s="96">
        <v>1.0249999999999999</v>
      </c>
      <c r="K401" s="96">
        <v>1.0416666666666667</v>
      </c>
      <c r="L401" s="96">
        <v>1.2249999999999999</v>
      </c>
      <c r="M401" s="96">
        <v>1.3499999999999999</v>
      </c>
      <c r="N401" s="96">
        <v>1.25</v>
      </c>
      <c r="O401" s="96">
        <v>1.1692307692307691</v>
      </c>
      <c r="P401" s="54">
        <v>1.0394307081807082</v>
      </c>
    </row>
    <row r="402" spans="1:16" x14ac:dyDescent="0.2">
      <c r="A402" s="134" t="s">
        <v>9</v>
      </c>
      <c r="B402">
        <v>2021</v>
      </c>
      <c r="C402" t="str">
        <f>ACTUAL!B18</f>
        <v>2DA</v>
      </c>
      <c r="D402" s="38">
        <v>0.6416666666666665</v>
      </c>
      <c r="E402" s="26">
        <v>0.66166666666666674</v>
      </c>
      <c r="F402" s="26">
        <v>0.80714285714285727</v>
      </c>
      <c r="G402" s="26">
        <v>0.70833333333333315</v>
      </c>
      <c r="H402" s="26">
        <v>0.68307692307692314</v>
      </c>
      <c r="I402" s="26">
        <v>0.7</v>
      </c>
      <c r="J402" s="26">
        <v>0.82500000000000007</v>
      </c>
      <c r="K402" s="26">
        <v>0.84166666666666679</v>
      </c>
      <c r="L402" s="26">
        <v>1.0250000000000001</v>
      </c>
      <c r="M402" s="26">
        <v>1.1500000000000001</v>
      </c>
      <c r="N402" s="26">
        <v>1.05</v>
      </c>
      <c r="O402" s="26">
        <v>0.96923076923076945</v>
      </c>
      <c r="P402" s="55">
        <v>0.83856532356532376</v>
      </c>
    </row>
    <row r="403" spans="1:16" ht="13.5" thickBot="1" x14ac:dyDescent="0.25">
      <c r="A403" s="135" t="s">
        <v>9</v>
      </c>
      <c r="B403" s="105">
        <v>2021</v>
      </c>
      <c r="C403" s="105" t="str">
        <f>ACTUAL!B19</f>
        <v>3ERA</v>
      </c>
      <c r="D403" s="39">
        <v>0.44166666666666665</v>
      </c>
      <c r="E403" s="97">
        <v>0.50666666666666671</v>
      </c>
      <c r="F403" s="97">
        <v>0.6071428571428571</v>
      </c>
      <c r="G403" s="97">
        <v>0.50833333333333341</v>
      </c>
      <c r="H403" s="97">
        <v>0.53846153846153844</v>
      </c>
      <c r="I403" s="97">
        <v>0.49999999999999994</v>
      </c>
      <c r="J403" s="97">
        <v>0.625</v>
      </c>
      <c r="K403" s="97">
        <v>0.64166666666666672</v>
      </c>
      <c r="L403" s="97">
        <v>0.82500000000000007</v>
      </c>
      <c r="M403" s="97">
        <v>0.95000000000000007</v>
      </c>
      <c r="N403" s="97">
        <v>0.85000000000000009</v>
      </c>
      <c r="O403" s="97">
        <v>0.76923076923076927</v>
      </c>
      <c r="P403" s="56">
        <v>0.64693070818070819</v>
      </c>
    </row>
    <row r="404" spans="1:16" x14ac:dyDescent="0.2">
      <c r="A404" s="130" t="s">
        <v>10</v>
      </c>
      <c r="B404" s="104">
        <v>2021</v>
      </c>
      <c r="C404" s="104" t="str">
        <f>ACTUAL!B21</f>
        <v>1ERA</v>
      </c>
      <c r="D404" s="37">
        <v>1.5166666666666666</v>
      </c>
      <c r="E404" s="96">
        <v>1.9333333333333336</v>
      </c>
      <c r="F404" s="96">
        <v>1.8</v>
      </c>
      <c r="G404" s="96">
        <v>1.4666666666666666</v>
      </c>
      <c r="H404" s="96">
        <v>1.3076923076923077</v>
      </c>
      <c r="I404" s="96">
        <v>1.2615384615384615</v>
      </c>
      <c r="J404" s="96">
        <v>1.2916666666666667</v>
      </c>
      <c r="K404" s="96">
        <v>1.3124999999999998</v>
      </c>
      <c r="L404" s="96">
        <v>1.5166666666666668</v>
      </c>
      <c r="M404" s="96">
        <v>1.6083333333333334</v>
      </c>
      <c r="N404" s="96">
        <v>1.625</v>
      </c>
      <c r="O404" s="96">
        <v>1.5692307692307692</v>
      </c>
      <c r="P404" s="54">
        <v>1.5174412393162395</v>
      </c>
    </row>
    <row r="405" spans="1:16" x14ac:dyDescent="0.2">
      <c r="A405" s="134" t="s">
        <v>10</v>
      </c>
      <c r="B405">
        <v>2021</v>
      </c>
      <c r="C405" t="str">
        <f>ACTUAL!B22</f>
        <v>2DA</v>
      </c>
      <c r="D405" s="38">
        <v>1.3166666666666667</v>
      </c>
      <c r="E405" s="26">
        <v>1.7333333333333336</v>
      </c>
      <c r="F405" s="26">
        <v>1.7214285714285715</v>
      </c>
      <c r="G405" s="26">
        <v>1.2666666666666668</v>
      </c>
      <c r="H405" s="26">
        <v>2.7692307692307692</v>
      </c>
      <c r="I405" s="26">
        <v>1.0615384615384615</v>
      </c>
      <c r="J405" s="26">
        <v>1.0916666666666666</v>
      </c>
      <c r="K405" s="26">
        <v>1.1125</v>
      </c>
      <c r="L405" s="26">
        <v>1.3166666666666671</v>
      </c>
      <c r="M405" s="26">
        <v>1.4083333333333334</v>
      </c>
      <c r="N405" s="26">
        <v>1.4249999999999998</v>
      </c>
      <c r="O405" s="26">
        <v>1.3692307692307695</v>
      </c>
      <c r="P405" s="55">
        <v>1.4660218253968254</v>
      </c>
    </row>
    <row r="406" spans="1:16" ht="13.5" thickBot="1" x14ac:dyDescent="0.25">
      <c r="A406" s="135" t="s">
        <v>10</v>
      </c>
      <c r="B406" s="105">
        <v>2021</v>
      </c>
      <c r="C406" s="105" t="str">
        <f>ACTUAL!B23</f>
        <v>3ERA</v>
      </c>
      <c r="D406" s="39">
        <v>1.1166666666666665</v>
      </c>
      <c r="E406" s="97">
        <v>1.533333333333333</v>
      </c>
      <c r="F406" s="97">
        <v>1.5214285714285718</v>
      </c>
      <c r="G406" s="97">
        <v>1.0666666666666669</v>
      </c>
      <c r="H406" s="97">
        <v>2.1538461538461537</v>
      </c>
      <c r="I406" s="97">
        <v>0.86153846153846136</v>
      </c>
      <c r="J406" s="97">
        <v>0.89166666666666672</v>
      </c>
      <c r="K406" s="97">
        <v>0.9125000000000002</v>
      </c>
      <c r="L406" s="97">
        <v>1.1166666666666665</v>
      </c>
      <c r="M406" s="97">
        <v>1.2083333333333333</v>
      </c>
      <c r="N406" s="97">
        <v>1.2250000000000001</v>
      </c>
      <c r="O406" s="97">
        <v>1.1692307692307691</v>
      </c>
      <c r="P406" s="56">
        <v>1.2314064407814407</v>
      </c>
    </row>
    <row r="407" spans="1:16" x14ac:dyDescent="0.2">
      <c r="A407" s="130" t="s">
        <v>11</v>
      </c>
      <c r="B407" s="104">
        <v>2021</v>
      </c>
      <c r="C407" s="104" t="str">
        <f>ACTUAL!B25</f>
        <v>1ERA</v>
      </c>
      <c r="D407" s="37">
        <v>0.73749999999999982</v>
      </c>
      <c r="E407" s="96">
        <v>0.71249999999999991</v>
      </c>
      <c r="F407" s="96">
        <v>0.71785714285714286</v>
      </c>
      <c r="G407" s="96">
        <v>0.6333333333333333</v>
      </c>
      <c r="H407" s="96">
        <v>0.64615384615384619</v>
      </c>
      <c r="I407" s="96">
        <v>0.67692307692307685</v>
      </c>
      <c r="J407" s="96">
        <v>0.70833333333333348</v>
      </c>
      <c r="K407" s="96">
        <v>0.70833333333333348</v>
      </c>
      <c r="L407" s="96">
        <v>1.0291666666666668</v>
      </c>
      <c r="M407" s="96">
        <v>1.2249999999999999</v>
      </c>
      <c r="N407" s="96">
        <v>1.1666666666666665</v>
      </c>
      <c r="O407" s="96">
        <v>1.1923076923076918</v>
      </c>
      <c r="P407" s="54">
        <v>0.84617292429792423</v>
      </c>
    </row>
    <row r="408" spans="1:16" x14ac:dyDescent="0.2">
      <c r="A408" s="134" t="s">
        <v>11</v>
      </c>
      <c r="B408">
        <v>2021</v>
      </c>
      <c r="C408" t="str">
        <f>ACTUAL!B26</f>
        <v>2DA</v>
      </c>
      <c r="D408" s="38">
        <v>0.53750000000000009</v>
      </c>
      <c r="E408" s="26">
        <v>0.51250000000000007</v>
      </c>
      <c r="F408" s="26">
        <v>0.51785714285714268</v>
      </c>
      <c r="G408" s="26">
        <v>0.43333333333333335</v>
      </c>
      <c r="H408" s="26">
        <v>0.44615384615384607</v>
      </c>
      <c r="I408" s="26">
        <v>0.47692307692307695</v>
      </c>
      <c r="J408" s="26">
        <v>0.50833333333333341</v>
      </c>
      <c r="K408" s="26">
        <v>0.5083333333333333</v>
      </c>
      <c r="L408" s="26">
        <v>0.83750000000000002</v>
      </c>
      <c r="M408" s="26">
        <v>1.0249999999999999</v>
      </c>
      <c r="N408" s="26">
        <v>0.96666666666666667</v>
      </c>
      <c r="O408" s="26">
        <v>0.99230769230769234</v>
      </c>
      <c r="P408" s="55">
        <v>0.64686736874236883</v>
      </c>
    </row>
    <row r="409" spans="1:16" ht="13.5" thickBot="1" x14ac:dyDescent="0.25">
      <c r="A409" s="135" t="s">
        <v>11</v>
      </c>
      <c r="B409" s="105">
        <v>2021</v>
      </c>
      <c r="C409" s="105" t="str">
        <f>ACTUAL!B27</f>
        <v>3ERA</v>
      </c>
      <c r="D409" s="39">
        <v>0.33750000000000008</v>
      </c>
      <c r="E409" s="97">
        <v>0.31249999999999994</v>
      </c>
      <c r="F409" s="97">
        <v>0.31785714285714289</v>
      </c>
      <c r="G409" s="97">
        <v>0.23333333333333339</v>
      </c>
      <c r="H409" s="97">
        <v>0.24615384615384611</v>
      </c>
      <c r="I409" s="97">
        <v>0.27692307692307688</v>
      </c>
      <c r="J409" s="97">
        <v>0.30833333333333329</v>
      </c>
      <c r="K409" s="97">
        <v>0.30833333333333329</v>
      </c>
      <c r="L409" s="97">
        <v>0.63749999999999996</v>
      </c>
      <c r="M409" s="97">
        <v>0.82499999999999984</v>
      </c>
      <c r="N409" s="97">
        <v>0.76666666666666672</v>
      </c>
      <c r="O409" s="97">
        <v>0.79230769230769249</v>
      </c>
      <c r="P409" s="56">
        <v>0.44686736874236871</v>
      </c>
    </row>
    <row r="410" spans="1:16" x14ac:dyDescent="0.2">
      <c r="A410" s="130" t="s">
        <v>12</v>
      </c>
      <c r="B410" s="104">
        <v>2021</v>
      </c>
      <c r="C410" s="104" t="str">
        <f>ACTUAL!B29</f>
        <v>1ERA</v>
      </c>
      <c r="D410" s="37">
        <v>0.73749999999999982</v>
      </c>
      <c r="E410" s="96">
        <v>0.70833333333333337</v>
      </c>
      <c r="F410" s="96">
        <v>0.7071428571428573</v>
      </c>
      <c r="G410" s="96">
        <v>0.63749999999999996</v>
      </c>
      <c r="H410" s="96">
        <v>0.64230769230769225</v>
      </c>
      <c r="I410" s="96">
        <v>0.67692307692307685</v>
      </c>
      <c r="J410" s="96">
        <v>0.70833333333333348</v>
      </c>
      <c r="K410" s="96">
        <v>0.70833333333333348</v>
      </c>
      <c r="L410" s="96">
        <v>1.0208333333333335</v>
      </c>
      <c r="M410" s="96">
        <v>1.2</v>
      </c>
      <c r="N410" s="96">
        <v>0</v>
      </c>
      <c r="O410" s="96">
        <v>1.1769230769230767</v>
      </c>
      <c r="P410" s="54">
        <v>0.81128454878454892</v>
      </c>
    </row>
    <row r="411" spans="1:16" x14ac:dyDescent="0.2">
      <c r="A411" s="134" t="s">
        <v>12</v>
      </c>
      <c r="B411">
        <v>2021</v>
      </c>
      <c r="C411" t="str">
        <f>ACTUAL!B30</f>
        <v>2DA</v>
      </c>
      <c r="D411" s="38">
        <v>0.53750000000000009</v>
      </c>
      <c r="E411" s="26">
        <v>0.50833333333333341</v>
      </c>
      <c r="F411" s="26">
        <v>0.50714285714285701</v>
      </c>
      <c r="G411" s="26">
        <v>0.4375</v>
      </c>
      <c r="H411" s="26">
        <v>0.44230769230769224</v>
      </c>
      <c r="I411" s="26">
        <v>0.47692307692307695</v>
      </c>
      <c r="J411" s="26">
        <v>0.50833333333333341</v>
      </c>
      <c r="K411" s="26">
        <v>0.5083333333333333</v>
      </c>
      <c r="L411" s="26">
        <v>0.82916666666666672</v>
      </c>
      <c r="M411" s="26">
        <v>0.96666666666666667</v>
      </c>
      <c r="N411" s="26">
        <v>0</v>
      </c>
      <c r="O411" s="26">
        <v>0.97692307692307712</v>
      </c>
      <c r="P411" s="55">
        <v>0.60901182151182154</v>
      </c>
    </row>
    <row r="412" spans="1:16" ht="13.5" thickBot="1" x14ac:dyDescent="0.25">
      <c r="A412" s="135" t="s">
        <v>12</v>
      </c>
      <c r="B412" s="105">
        <v>2021</v>
      </c>
      <c r="C412" s="105" t="str">
        <f>ACTUAL!B31</f>
        <v>3ERA</v>
      </c>
      <c r="D412" s="39">
        <v>0.33750000000000008</v>
      </c>
      <c r="E412" s="97">
        <v>0.30833333333333329</v>
      </c>
      <c r="F412" s="97">
        <v>0.30714285714285711</v>
      </c>
      <c r="G412" s="97">
        <v>0.23750000000000004</v>
      </c>
      <c r="H412" s="97">
        <v>0.24230769230769228</v>
      </c>
      <c r="I412" s="97">
        <v>0.27692307692307688</v>
      </c>
      <c r="J412" s="97">
        <v>0.30833333333333329</v>
      </c>
      <c r="K412" s="97">
        <v>0.30833333333333329</v>
      </c>
      <c r="L412" s="97">
        <v>0.62916666666666654</v>
      </c>
      <c r="M412" s="97">
        <v>0.76666666666666661</v>
      </c>
      <c r="N412" s="97">
        <v>0</v>
      </c>
      <c r="O412" s="97">
        <v>0.77692307692307705</v>
      </c>
      <c r="P412" s="56">
        <v>0.40901182151182147</v>
      </c>
    </row>
    <row r="413" spans="1:16" x14ac:dyDescent="0.2">
      <c r="A413" s="130" t="s">
        <v>14</v>
      </c>
      <c r="B413" s="104">
        <v>2021</v>
      </c>
      <c r="C413" s="104" t="str">
        <f>ACTUAL!B33</f>
        <v>1ERA</v>
      </c>
      <c r="D413" s="37">
        <v>0.74583333333333324</v>
      </c>
      <c r="E413" s="96">
        <v>0.81250000000000033</v>
      </c>
      <c r="F413" s="96">
        <v>0.97857142857142865</v>
      </c>
      <c r="G413" s="96">
        <v>0.94166666666666676</v>
      </c>
      <c r="H413" s="96">
        <v>0.78888888888888886</v>
      </c>
      <c r="I413" s="96">
        <v>0.99090909090909074</v>
      </c>
      <c r="J413" s="96">
        <v>1.0416666666666665</v>
      </c>
      <c r="K413" s="96">
        <v>1.1375</v>
      </c>
      <c r="L413" s="96">
        <v>1.1916666666666667</v>
      </c>
      <c r="M413" s="96">
        <v>1.1916666666666667</v>
      </c>
      <c r="N413" s="96">
        <v>0.88333333333333341</v>
      </c>
      <c r="O413" s="96">
        <v>1.0923076923076922</v>
      </c>
      <c r="P413" s="54">
        <v>0.98304253616753623</v>
      </c>
    </row>
    <row r="414" spans="1:16" x14ac:dyDescent="0.2">
      <c r="A414" s="134" t="s">
        <v>14</v>
      </c>
      <c r="B414">
        <v>2021</v>
      </c>
      <c r="C414" t="str">
        <f>ACTUAL!B34</f>
        <v>2DA</v>
      </c>
      <c r="D414" s="38">
        <v>0.54583333333333328</v>
      </c>
      <c r="E414" s="26">
        <v>1.1375</v>
      </c>
      <c r="F414" s="26">
        <v>0.77857142857142869</v>
      </c>
      <c r="G414" s="26">
        <v>0.74166666666666659</v>
      </c>
      <c r="H414" s="26">
        <v>0.58888888888888902</v>
      </c>
      <c r="I414" s="26">
        <v>0.79090909090909089</v>
      </c>
      <c r="J414" s="26">
        <v>0.84166666666666667</v>
      </c>
      <c r="K414" s="26">
        <v>0.9375</v>
      </c>
      <c r="L414" s="26">
        <v>0.99166666666666659</v>
      </c>
      <c r="M414" s="26">
        <v>0.9916666666666667</v>
      </c>
      <c r="N414" s="26">
        <v>0.68333333333333324</v>
      </c>
      <c r="O414" s="26">
        <v>0.89230769230769225</v>
      </c>
      <c r="P414" s="55">
        <v>0.82679253616753623</v>
      </c>
    </row>
    <row r="415" spans="1:16" ht="13.5" thickBot="1" x14ac:dyDescent="0.25">
      <c r="A415" s="135" t="s">
        <v>14</v>
      </c>
      <c r="B415" s="105">
        <v>2021</v>
      </c>
      <c r="C415" s="105" t="str">
        <f>ACTUAL!B35</f>
        <v>3ERA</v>
      </c>
      <c r="D415" s="39">
        <v>0.34583333333333327</v>
      </c>
      <c r="E415" s="97">
        <v>0.41250000000000009</v>
      </c>
      <c r="F415" s="97">
        <v>0.57857142857142851</v>
      </c>
      <c r="G415" s="97">
        <v>0.54166666666666674</v>
      </c>
      <c r="H415" s="97">
        <v>0.3888888888888889</v>
      </c>
      <c r="I415" s="97">
        <v>0.59090909090909083</v>
      </c>
      <c r="J415" s="97">
        <v>0.64166666666666672</v>
      </c>
      <c r="K415" s="97">
        <v>0.73749999999999993</v>
      </c>
      <c r="L415" s="97">
        <v>0.79166666666666663</v>
      </c>
      <c r="M415" s="97">
        <v>0.79166666666666663</v>
      </c>
      <c r="N415" s="97">
        <v>0.48333333333333334</v>
      </c>
      <c r="O415" s="97">
        <v>0.69230769230769229</v>
      </c>
      <c r="P415" s="56">
        <v>0.58304253616753621</v>
      </c>
    </row>
    <row r="416" spans="1:16" x14ac:dyDescent="0.2">
      <c r="A416" s="130" t="s">
        <v>16</v>
      </c>
      <c r="B416" s="104">
        <v>2021</v>
      </c>
      <c r="C416" s="104" t="str">
        <f>ACTUAL!B37</f>
        <v>1ERA</v>
      </c>
      <c r="D416" s="37">
        <v>1.5166666666666668</v>
      </c>
      <c r="E416" s="96">
        <v>1.3833333333333335</v>
      </c>
      <c r="F416" s="96">
        <v>1.592857142857143</v>
      </c>
      <c r="G416" s="96">
        <v>1.5083333333333335</v>
      </c>
      <c r="H416" s="96">
        <v>1.1384615384615384</v>
      </c>
      <c r="I416" s="96">
        <v>1.1307692307692305</v>
      </c>
      <c r="J416" s="96">
        <v>1.2916666666666667</v>
      </c>
      <c r="K416" s="96">
        <v>1.1583333333333332</v>
      </c>
      <c r="L416" s="96">
        <v>1.3333333333333337</v>
      </c>
      <c r="M416" s="96">
        <v>1.375</v>
      </c>
      <c r="N416" s="96">
        <v>1.1499999999999997</v>
      </c>
      <c r="O416" s="96">
        <v>1.1769230769230767</v>
      </c>
      <c r="P416" s="54">
        <v>1.312973137973138</v>
      </c>
    </row>
    <row r="417" spans="1:16" x14ac:dyDescent="0.2">
      <c r="A417" s="134" t="s">
        <v>16</v>
      </c>
      <c r="B417">
        <v>2021</v>
      </c>
      <c r="C417" t="str">
        <f>ACTUAL!B38</f>
        <v>2DA</v>
      </c>
      <c r="D417" s="38">
        <v>1.3166666666666667</v>
      </c>
      <c r="E417" s="26">
        <v>1.0999999999999999</v>
      </c>
      <c r="F417" s="26">
        <v>1.3928571428571428</v>
      </c>
      <c r="G417" s="26">
        <v>1.3083333333333333</v>
      </c>
      <c r="H417" s="26">
        <v>0.93846153846153846</v>
      </c>
      <c r="I417" s="26">
        <v>0.9307692307692309</v>
      </c>
      <c r="J417" s="26">
        <v>1.0916666666666666</v>
      </c>
      <c r="K417" s="26">
        <v>0.95833333333333348</v>
      </c>
      <c r="L417" s="26">
        <v>1.1333333333333331</v>
      </c>
      <c r="M417" s="26">
        <v>1.1749999999999998</v>
      </c>
      <c r="N417" s="26">
        <v>0.95000000000000018</v>
      </c>
      <c r="O417" s="26">
        <v>0.97692307692307701</v>
      </c>
      <c r="P417" s="55">
        <v>1.1060286935286936</v>
      </c>
    </row>
    <row r="418" spans="1:16" ht="13.5" thickBot="1" x14ac:dyDescent="0.25">
      <c r="A418" s="135" t="s">
        <v>16</v>
      </c>
      <c r="B418" s="105">
        <v>2021</v>
      </c>
      <c r="C418" s="105" t="str">
        <f>ACTUAL!B39</f>
        <v>3ERA</v>
      </c>
      <c r="D418" s="39">
        <v>1.1166666666666669</v>
      </c>
      <c r="E418" s="97">
        <v>0.98333333333333339</v>
      </c>
      <c r="F418" s="97">
        <v>1.1928571428571431</v>
      </c>
      <c r="G418" s="97">
        <v>1.1083333333333336</v>
      </c>
      <c r="H418" s="97">
        <v>0.66923076923076918</v>
      </c>
      <c r="I418" s="97">
        <v>0.73076923076923073</v>
      </c>
      <c r="J418" s="97">
        <v>0.89166666666666672</v>
      </c>
      <c r="K418" s="97">
        <v>0.75833333333333319</v>
      </c>
      <c r="L418" s="97">
        <v>0.93333333333333346</v>
      </c>
      <c r="M418" s="97">
        <v>0.97500000000000009</v>
      </c>
      <c r="N418" s="97">
        <v>0.75000000000000011</v>
      </c>
      <c r="O418" s="97">
        <v>0.77692307692307694</v>
      </c>
      <c r="P418" s="56">
        <v>0.9072039072039072</v>
      </c>
    </row>
    <row r="419" spans="1:16" ht="13.5" thickBot="1" x14ac:dyDescent="0.25">
      <c r="A419" s="154" t="s">
        <v>13</v>
      </c>
      <c r="B419" s="164">
        <v>2021</v>
      </c>
      <c r="C419" s="164" t="str">
        <f>ACTUAL!B41</f>
        <v>1ERA</v>
      </c>
      <c r="D419" s="167">
        <v>1.58</v>
      </c>
      <c r="E419" s="141">
        <v>2</v>
      </c>
      <c r="F419" s="141">
        <v>1.2692307692307692</v>
      </c>
      <c r="G419" s="141">
        <v>1.1416666666666668</v>
      </c>
      <c r="H419" s="141">
        <v>1.0307692307692307</v>
      </c>
      <c r="I419" s="141">
        <v>1.0307692307692307</v>
      </c>
      <c r="J419" s="141">
        <v>1.075</v>
      </c>
      <c r="K419" s="141">
        <v>1.075</v>
      </c>
      <c r="L419" s="141">
        <v>1.1416666666666666</v>
      </c>
      <c r="M419" s="141">
        <v>1.2500000000000002</v>
      </c>
      <c r="N419" s="141">
        <v>1.2333333333333332</v>
      </c>
      <c r="O419" s="174">
        <v>1.2</v>
      </c>
      <c r="P419" s="145">
        <v>1.1827435897435896</v>
      </c>
    </row>
    <row r="420" spans="1:16" ht="13.5" thickBot="1" x14ac:dyDescent="0.25">
      <c r="A420" s="155" t="s">
        <v>13</v>
      </c>
      <c r="B420" s="131">
        <v>2021</v>
      </c>
      <c r="C420" s="131" t="str">
        <f>ACTUAL!B42</f>
        <v>2DA</v>
      </c>
      <c r="D420" s="168">
        <v>1.3800000000000003</v>
      </c>
      <c r="E420" s="125">
        <v>1.8</v>
      </c>
      <c r="F420" s="125">
        <v>1.0692307692307692</v>
      </c>
      <c r="G420" s="125">
        <v>0.94166666666666687</v>
      </c>
      <c r="H420" s="125">
        <v>0.83076923076923082</v>
      </c>
      <c r="I420" s="125">
        <v>0.83076923076923082</v>
      </c>
      <c r="J420" s="125">
        <v>0.875</v>
      </c>
      <c r="K420" s="125">
        <v>0.875</v>
      </c>
      <c r="L420" s="125">
        <v>0.94166666666666687</v>
      </c>
      <c r="M420" s="125">
        <v>1.0499999999999998</v>
      </c>
      <c r="N420" s="125">
        <v>1.0333333333333334</v>
      </c>
      <c r="O420" s="174">
        <v>1</v>
      </c>
      <c r="P420" s="146">
        <v>0.98274358974358988</v>
      </c>
    </row>
    <row r="421" spans="1:16" ht="13.5" thickBot="1" x14ac:dyDescent="0.25">
      <c r="A421" s="156" t="s">
        <v>13</v>
      </c>
      <c r="B421" s="165">
        <v>2021</v>
      </c>
      <c r="C421" s="165" t="str">
        <f>ACTUAL!B43</f>
        <v>3ERA</v>
      </c>
      <c r="D421" s="169">
        <v>1.1799999999999997</v>
      </c>
      <c r="E421" s="142">
        <v>1.6</v>
      </c>
      <c r="F421" s="142">
        <v>0.86923076923076914</v>
      </c>
      <c r="G421" s="142">
        <v>0.7416666666666667</v>
      </c>
      <c r="H421" s="142">
        <v>0.63076923076923075</v>
      </c>
      <c r="I421" s="142">
        <v>0.63076923076923075</v>
      </c>
      <c r="J421" s="142">
        <v>0.67499999999999993</v>
      </c>
      <c r="K421" s="142">
        <v>0.67499999999999982</v>
      </c>
      <c r="L421" s="142">
        <v>0.74166666666666659</v>
      </c>
      <c r="M421" s="142">
        <v>0.85000000000000009</v>
      </c>
      <c r="N421" s="142">
        <v>0.83333333333333337</v>
      </c>
      <c r="O421" s="174">
        <v>0.8</v>
      </c>
      <c r="P421" s="148">
        <v>0.78274358974358971</v>
      </c>
    </row>
    <row r="422" spans="1:16" x14ac:dyDescent="0.2">
      <c r="A422" s="157" t="s">
        <v>40</v>
      </c>
      <c r="B422" s="166">
        <v>2021</v>
      </c>
      <c r="C422" s="166" t="str">
        <f>ACTUAL!B45</f>
        <v>1ERA</v>
      </c>
      <c r="D422" s="170">
        <v>1.4416666666666664</v>
      </c>
      <c r="E422" s="140">
        <v>1.3583333333333334</v>
      </c>
      <c r="F422" s="140">
        <v>1.5214285714285716</v>
      </c>
      <c r="G422" s="140">
        <v>1.3916666666666668</v>
      </c>
      <c r="H422" s="140">
        <v>1.2692307692307692</v>
      </c>
      <c r="I422" s="140">
        <v>1.3461538461538465</v>
      </c>
      <c r="J422" s="140">
        <v>1.3583333333333334</v>
      </c>
      <c r="K422" s="140">
        <v>1.4166666666666667</v>
      </c>
      <c r="L422" s="140">
        <v>1.5583333333333333</v>
      </c>
      <c r="M422" s="140">
        <v>1.9416666666666671</v>
      </c>
      <c r="N422" s="140">
        <v>2.2166666666666668</v>
      </c>
      <c r="O422" s="140">
        <v>1.953846153846154</v>
      </c>
      <c r="P422" s="149">
        <v>1.5644993894993895</v>
      </c>
    </row>
    <row r="423" spans="1:16" x14ac:dyDescent="0.2">
      <c r="A423" s="155" t="s">
        <v>40</v>
      </c>
      <c r="B423" s="131">
        <v>2021</v>
      </c>
      <c r="C423" s="131" t="str">
        <f>ACTUAL!B46</f>
        <v>2DA</v>
      </c>
      <c r="D423" s="168">
        <v>1.2416666666666665</v>
      </c>
      <c r="E423" s="125">
        <v>1.1583333333333334</v>
      </c>
      <c r="F423" s="125">
        <v>1.3214285714285714</v>
      </c>
      <c r="G423" s="125">
        <v>1.1916666666666667</v>
      </c>
      <c r="H423" s="125">
        <v>1.0692307692307692</v>
      </c>
      <c r="I423" s="125">
        <v>1.1461538461538461</v>
      </c>
      <c r="J423" s="125">
        <v>1.1583333333333334</v>
      </c>
      <c r="K423" s="125">
        <v>1.2166666666666668</v>
      </c>
      <c r="L423" s="125">
        <v>1.3583333333333334</v>
      </c>
      <c r="M423" s="125">
        <v>1.7416666666666669</v>
      </c>
      <c r="N423" s="125">
        <v>2.0166666666666671</v>
      </c>
      <c r="O423" s="125">
        <v>1.7538461538461536</v>
      </c>
      <c r="P423" s="146">
        <v>1.3644993894993895</v>
      </c>
    </row>
    <row r="424" spans="1:16" ht="13.5" thickBot="1" x14ac:dyDescent="0.25">
      <c r="A424" s="156" t="s">
        <v>40</v>
      </c>
      <c r="B424" s="165">
        <v>2021</v>
      </c>
      <c r="C424" s="165" t="str">
        <f>ACTUAL!B47</f>
        <v>3ERA</v>
      </c>
      <c r="D424" s="169">
        <v>1.0416666666666667</v>
      </c>
      <c r="E424" s="142">
        <v>0.95833333333333337</v>
      </c>
      <c r="F424" s="142">
        <v>1.1214285714285714</v>
      </c>
      <c r="G424" s="142">
        <v>0.9916666666666667</v>
      </c>
      <c r="H424" s="142">
        <v>0.86923076923076914</v>
      </c>
      <c r="I424" s="142">
        <v>0.94615384615384623</v>
      </c>
      <c r="J424" s="142">
        <v>0.95833333333333337</v>
      </c>
      <c r="K424" s="142">
        <v>1.0166666666666666</v>
      </c>
      <c r="L424" s="142">
        <v>1.1583333333333334</v>
      </c>
      <c r="M424" s="142">
        <v>1.5416666666666667</v>
      </c>
      <c r="N424" s="142">
        <v>1.7333333333333334</v>
      </c>
      <c r="O424" s="142">
        <v>1.5538461538461541</v>
      </c>
      <c r="P424" s="148">
        <v>1.1575549450549449</v>
      </c>
    </row>
    <row r="425" spans="1:16" x14ac:dyDescent="0.2">
      <c r="A425" s="154" t="s">
        <v>45</v>
      </c>
      <c r="B425" s="164">
        <v>2021</v>
      </c>
      <c r="C425" s="164" t="str">
        <f>ACTUAL!B49</f>
        <v>1ERA</v>
      </c>
      <c r="D425" s="171"/>
      <c r="E425" s="150"/>
      <c r="F425" s="150"/>
      <c r="G425" s="150"/>
      <c r="H425" s="150"/>
      <c r="I425" s="141">
        <v>1.8571428571428572</v>
      </c>
      <c r="J425" s="141">
        <v>1.9666666666666668</v>
      </c>
      <c r="K425" s="141">
        <v>1.8454545454545452</v>
      </c>
      <c r="L425" s="141">
        <v>1.9166666666666667</v>
      </c>
      <c r="M425" s="141">
        <v>1.9583333333333333</v>
      </c>
      <c r="N425" s="141">
        <v>2.0499999999999998</v>
      </c>
      <c r="O425" s="141">
        <v>2.046153846153846</v>
      </c>
      <c r="P425" s="145">
        <v>2.046153846153846</v>
      </c>
    </row>
    <row r="426" spans="1:16" x14ac:dyDescent="0.2">
      <c r="A426" s="155" t="s">
        <v>45</v>
      </c>
      <c r="B426" s="131">
        <v>2021</v>
      </c>
      <c r="C426" s="131" t="str">
        <f>ACTUAL!B50</f>
        <v>2DA</v>
      </c>
      <c r="D426" s="172"/>
      <c r="E426" s="151"/>
      <c r="F426" s="151"/>
      <c r="G426" s="151"/>
      <c r="H426" s="151"/>
      <c r="I426" s="125">
        <v>1.5714285714285714</v>
      </c>
      <c r="J426" s="125">
        <v>1.7666666666666668</v>
      </c>
      <c r="K426" s="125">
        <v>1.6454545454545455</v>
      </c>
      <c r="L426" s="125">
        <v>1.716666666666667</v>
      </c>
      <c r="M426" s="125">
        <v>1.7583333333333335</v>
      </c>
      <c r="N426" s="125">
        <v>1.8500000000000003</v>
      </c>
      <c r="O426" s="125">
        <v>1.8461538461538463</v>
      </c>
      <c r="P426" s="146">
        <v>1.8461538461538463</v>
      </c>
    </row>
    <row r="427" spans="1:16" ht="13.5" thickBot="1" x14ac:dyDescent="0.25">
      <c r="A427" s="156" t="s">
        <v>45</v>
      </c>
      <c r="B427" s="165">
        <v>2021</v>
      </c>
      <c r="C427" s="165" t="str">
        <f>ACTUAL!B51</f>
        <v>3ERA</v>
      </c>
      <c r="D427" s="173"/>
      <c r="E427" s="152"/>
      <c r="F427" s="152"/>
      <c r="G427" s="152"/>
      <c r="H427" s="152"/>
      <c r="I427" s="142">
        <v>9.8285714285714256</v>
      </c>
      <c r="J427" s="142">
        <v>1.5666666666666667</v>
      </c>
      <c r="K427" s="142">
        <v>1.4454545454545455</v>
      </c>
      <c r="L427" s="142">
        <v>1.5166666666666666</v>
      </c>
      <c r="M427" s="142">
        <v>1.5583333333333333</v>
      </c>
      <c r="N427" s="142">
        <v>1.6500000000000001</v>
      </c>
      <c r="O427" s="142">
        <v>1.6461538461538465</v>
      </c>
      <c r="P427" s="148">
        <v>1.6461538461538465</v>
      </c>
    </row>
    <row r="428" spans="1:16" x14ac:dyDescent="0.2">
      <c r="A428" s="6" t="s">
        <v>34</v>
      </c>
      <c r="B428" s="183">
        <v>2022</v>
      </c>
      <c r="C428" s="20" t="s">
        <v>4</v>
      </c>
      <c r="D428" s="93">
        <v>1.0846153846153845</v>
      </c>
      <c r="E428" s="93">
        <v>1.2749999999999999</v>
      </c>
      <c r="F428" s="48">
        <v>1.4000000000000001</v>
      </c>
      <c r="G428" s="48">
        <v>1.6416666666666666</v>
      </c>
      <c r="H428" s="48">
        <v>1.4076923076923078</v>
      </c>
      <c r="I428" s="48">
        <v>1.3583333333333336</v>
      </c>
      <c r="J428" s="48">
        <v>1.4083333333333332</v>
      </c>
      <c r="K428" s="48">
        <v>1.5166666666666666</v>
      </c>
      <c r="L428" s="48">
        <v>1.880769230769231</v>
      </c>
      <c r="M428" s="27">
        <v>2.1</v>
      </c>
      <c r="N428" s="85">
        <v>2.0857142857142859</v>
      </c>
      <c r="O428" s="37">
        <v>2.2884615384615388</v>
      </c>
      <c r="P428" s="27">
        <f>IF(+SUM(D428:O428)=0,"",+AVERAGE(D428:O428))</f>
        <v>1.6206043956043956</v>
      </c>
    </row>
    <row r="429" spans="1:16" x14ac:dyDescent="0.2">
      <c r="A429" s="8" t="s">
        <v>5</v>
      </c>
      <c r="B429" s="183">
        <v>2022</v>
      </c>
      <c r="C429" s="21" t="s">
        <v>6</v>
      </c>
      <c r="D429" s="94">
        <v>0.8846153846153848</v>
      </c>
      <c r="E429" s="94">
        <v>1.0750000000000002</v>
      </c>
      <c r="F429" s="13">
        <v>1.2000000000000002</v>
      </c>
      <c r="G429" s="13">
        <v>1.4083333333333332</v>
      </c>
      <c r="H429" s="13">
        <v>1.1076923076923075</v>
      </c>
      <c r="I429" s="13">
        <v>1.0583333333333333</v>
      </c>
      <c r="J429" s="13">
        <v>1.1083333333333332</v>
      </c>
      <c r="K429" s="13">
        <v>1.2166666666666663</v>
      </c>
      <c r="L429" s="13">
        <v>1.5807692307692309</v>
      </c>
      <c r="M429" s="28">
        <v>1.8071428571428569</v>
      </c>
      <c r="N429" s="22">
        <v>1.7857142857142854</v>
      </c>
      <c r="O429" s="38">
        <v>1.9884615384615383</v>
      </c>
      <c r="P429" s="28">
        <f t="shared" ref="P429:P492" si="6">IF(+SUM(D429:O429)=0,"",+AVERAGE(D429:O429))</f>
        <v>1.3517551892551891</v>
      </c>
    </row>
    <row r="430" spans="1:16" ht="13.5" thickBot="1" x14ac:dyDescent="0.25">
      <c r="A430" s="10"/>
      <c r="B430" s="183">
        <v>2022</v>
      </c>
      <c r="C430" s="23" t="s">
        <v>7</v>
      </c>
      <c r="D430" s="95">
        <v>0.68461538461538463</v>
      </c>
      <c r="E430" s="95">
        <v>0.87499999999999989</v>
      </c>
      <c r="F430" s="49">
        <v>1.0769230769230769</v>
      </c>
      <c r="G430" s="49">
        <v>1.175</v>
      </c>
      <c r="H430" s="49">
        <v>0.8076923076923076</v>
      </c>
      <c r="I430" s="49">
        <v>0.7583333333333333</v>
      </c>
      <c r="J430" s="49">
        <v>0.80833333333333324</v>
      </c>
      <c r="K430" s="49">
        <v>0.91666666666666685</v>
      </c>
      <c r="L430" s="49">
        <v>1.2884615384615385</v>
      </c>
      <c r="M430" s="29">
        <v>1.5071428571428567</v>
      </c>
      <c r="N430" s="86">
        <v>1.5</v>
      </c>
      <c r="O430" s="39">
        <v>1.6884615384615382</v>
      </c>
      <c r="P430" s="29">
        <f t="shared" si="6"/>
        <v>1.0905525030525032</v>
      </c>
    </row>
    <row r="431" spans="1:16" x14ac:dyDescent="0.2">
      <c r="A431" s="6"/>
      <c r="B431" s="183">
        <v>2022</v>
      </c>
      <c r="C431" s="20" t="s">
        <v>4</v>
      </c>
      <c r="D431" s="93">
        <v>1.5923076923076922</v>
      </c>
      <c r="E431" s="48">
        <v>1.8000000000000005</v>
      </c>
      <c r="F431" s="48">
        <v>1.8307692307692309</v>
      </c>
      <c r="G431" s="48">
        <v>2.3250000000000002</v>
      </c>
      <c r="H431" s="48">
        <v>2.0076923076923077</v>
      </c>
      <c r="I431" s="48">
        <v>2.0666666666666664</v>
      </c>
      <c r="J431" s="48">
        <v>2.2416666666666667</v>
      </c>
      <c r="K431" s="48">
        <v>2.7916666666666665</v>
      </c>
      <c r="L431" s="48">
        <v>4.138461538461538</v>
      </c>
      <c r="M431" s="27">
        <v>4.3</v>
      </c>
      <c r="N431" s="85">
        <v>4.45</v>
      </c>
      <c r="O431" s="37">
        <v>4.8615384615384611</v>
      </c>
      <c r="P431" s="27">
        <f t="shared" si="6"/>
        <v>2.867147435897436</v>
      </c>
    </row>
    <row r="432" spans="1:16" x14ac:dyDescent="0.2">
      <c r="A432" s="8" t="s">
        <v>8</v>
      </c>
      <c r="B432" s="183">
        <v>2022</v>
      </c>
      <c r="C432" s="21" t="s">
        <v>6</v>
      </c>
      <c r="D432" s="94">
        <v>1.3923076923076927</v>
      </c>
      <c r="E432" s="13">
        <v>1.6000000000000003</v>
      </c>
      <c r="F432" s="13">
        <v>1.630769230769231</v>
      </c>
      <c r="G432" s="13">
        <v>2.0916666666666668</v>
      </c>
      <c r="H432" s="13">
        <v>1.7538461538461538</v>
      </c>
      <c r="I432" s="13">
        <v>1.7666666666666666</v>
      </c>
      <c r="J432" s="13">
        <v>1.9416666666666664</v>
      </c>
      <c r="K432" s="13">
        <v>2.4916666666666667</v>
      </c>
      <c r="L432" s="13">
        <v>3.838461538461539</v>
      </c>
      <c r="M432" s="28">
        <v>4.0000000000000009</v>
      </c>
      <c r="N432" s="22">
        <v>4.1500000000000004</v>
      </c>
      <c r="O432" s="38">
        <v>4.5615384615384613</v>
      </c>
      <c r="P432" s="28">
        <f t="shared" si="6"/>
        <v>2.6015491452991455</v>
      </c>
    </row>
    <row r="433" spans="1:16" ht="13.5" thickBot="1" x14ac:dyDescent="0.25">
      <c r="A433" s="10"/>
      <c r="B433" s="183">
        <v>2022</v>
      </c>
      <c r="C433" s="23" t="s">
        <v>7</v>
      </c>
      <c r="D433" s="95">
        <v>1.1923076923076921</v>
      </c>
      <c r="E433" s="49">
        <v>1.4000000000000001</v>
      </c>
      <c r="F433" s="49">
        <v>1.4307692307692308</v>
      </c>
      <c r="G433" s="49">
        <v>1.8583333333333332</v>
      </c>
      <c r="H433" s="49">
        <v>1.4769230769230768</v>
      </c>
      <c r="I433" s="49">
        <v>1.4666666666666666</v>
      </c>
      <c r="J433" s="49">
        <v>1.6416666666666664</v>
      </c>
      <c r="K433" s="49">
        <v>2.1916666666666664</v>
      </c>
      <c r="L433" s="49">
        <v>3.5384615384615383</v>
      </c>
      <c r="M433" s="29">
        <v>3.6999999999999993</v>
      </c>
      <c r="N433" s="86">
        <v>3.85</v>
      </c>
      <c r="O433" s="39">
        <v>4.2615384615384624</v>
      </c>
      <c r="P433" s="29">
        <f t="shared" si="6"/>
        <v>2.3340277777777776</v>
      </c>
    </row>
    <row r="434" spans="1:16" x14ac:dyDescent="0.2">
      <c r="A434" s="6"/>
      <c r="B434" s="183">
        <v>2022</v>
      </c>
      <c r="C434" s="20" t="s">
        <v>4</v>
      </c>
      <c r="D434" s="93">
        <v>1.0192307692307692</v>
      </c>
      <c r="E434" s="48">
        <v>1.3416666666666668</v>
      </c>
      <c r="F434" s="48">
        <v>1.4307692307692308</v>
      </c>
      <c r="G434" s="48">
        <v>1.7250000000000003</v>
      </c>
      <c r="H434" s="48">
        <v>1.4461538461538461</v>
      </c>
      <c r="I434" s="48">
        <v>1.3833333333333335</v>
      </c>
      <c r="J434" s="48">
        <v>1.3916666666666666</v>
      </c>
      <c r="K434" s="48">
        <v>1.575</v>
      </c>
      <c r="L434" s="48">
        <v>2.6307692307692312</v>
      </c>
      <c r="M434" s="27">
        <v>2.9571428571428577</v>
      </c>
      <c r="N434" s="85">
        <v>2.8357142857142859</v>
      </c>
      <c r="O434" s="27">
        <v>2.8076923076923075</v>
      </c>
      <c r="P434" s="27">
        <f t="shared" si="6"/>
        <v>1.8786782661782662</v>
      </c>
    </row>
    <row r="435" spans="1:16" x14ac:dyDescent="0.2">
      <c r="A435" s="8" t="s">
        <v>9</v>
      </c>
      <c r="B435" s="183">
        <v>2022</v>
      </c>
      <c r="C435" s="21" t="s">
        <v>6</v>
      </c>
      <c r="D435" s="94">
        <v>0.8192307692307691</v>
      </c>
      <c r="E435" s="13">
        <v>1.1416666666666666</v>
      </c>
      <c r="F435" s="13">
        <v>1.2307692307692308</v>
      </c>
      <c r="G435" s="13">
        <v>1.4916666666666669</v>
      </c>
      <c r="H435" s="13">
        <v>1.1461538461538459</v>
      </c>
      <c r="I435" s="13">
        <v>1.0833333333333333</v>
      </c>
      <c r="J435" s="13">
        <v>1.0916666666666668</v>
      </c>
      <c r="K435" s="13">
        <v>1.2749999999999999</v>
      </c>
      <c r="L435" s="13">
        <v>2.3307692307692305</v>
      </c>
      <c r="M435" s="28">
        <v>2.6571428571428575</v>
      </c>
      <c r="N435" s="22">
        <v>2.5357142857142856</v>
      </c>
      <c r="O435" s="28">
        <v>2.5076923076923077</v>
      </c>
      <c r="P435" s="28">
        <f t="shared" si="6"/>
        <v>1.6092338217338213</v>
      </c>
    </row>
    <row r="436" spans="1:16" ht="13.5" thickBot="1" x14ac:dyDescent="0.25">
      <c r="A436" s="10"/>
      <c r="B436" s="183">
        <v>2022</v>
      </c>
      <c r="C436" s="23" t="s">
        <v>7</v>
      </c>
      <c r="D436" s="95">
        <v>0.61923076923076914</v>
      </c>
      <c r="E436" s="49">
        <v>0.94166666666666676</v>
      </c>
      <c r="F436" s="49">
        <v>1.0307692307692309</v>
      </c>
      <c r="G436" s="49">
        <v>1.2583333333333335</v>
      </c>
      <c r="H436" s="49">
        <v>0.84615384615384626</v>
      </c>
      <c r="I436" s="49">
        <v>0.78333333333333333</v>
      </c>
      <c r="J436" s="49">
        <v>0.79166666666666652</v>
      </c>
      <c r="K436" s="49">
        <v>0.97500000000000009</v>
      </c>
      <c r="L436" s="49">
        <v>2.0307692307692302</v>
      </c>
      <c r="M436" s="29">
        <v>2.3571428571428568</v>
      </c>
      <c r="N436" s="86">
        <v>2.2357142857142853</v>
      </c>
      <c r="O436" s="29">
        <v>2.2076923076923074</v>
      </c>
      <c r="P436" s="29">
        <f t="shared" si="6"/>
        <v>1.3397893772893772</v>
      </c>
    </row>
    <row r="437" spans="1:16" x14ac:dyDescent="0.2">
      <c r="A437" s="6"/>
      <c r="B437" s="183">
        <v>2022</v>
      </c>
      <c r="C437" s="20" t="s">
        <v>4</v>
      </c>
      <c r="D437" s="93">
        <v>1.4923076923076921</v>
      </c>
      <c r="E437" s="48">
        <v>1.6250000000000002</v>
      </c>
      <c r="F437" s="48" t="s">
        <v>36</v>
      </c>
      <c r="G437" s="48">
        <v>2.1</v>
      </c>
      <c r="H437" s="48">
        <v>1.8923076923076925</v>
      </c>
      <c r="I437" s="48">
        <v>1.925</v>
      </c>
      <c r="J437" s="48">
        <v>2.1583333333333332</v>
      </c>
      <c r="K437" s="48">
        <v>2.8083333333333336</v>
      </c>
      <c r="L437" s="48">
        <v>3.5846153846153843</v>
      </c>
      <c r="M437" s="27">
        <v>3.4142857142857141</v>
      </c>
      <c r="N437" s="85">
        <v>2.8357142857142859</v>
      </c>
      <c r="O437" s="27">
        <v>3.3076923076923075</v>
      </c>
      <c r="P437" s="27">
        <f t="shared" si="6"/>
        <v>2.4675990675990676</v>
      </c>
    </row>
    <row r="438" spans="1:16" x14ac:dyDescent="0.2">
      <c r="A438" s="8" t="s">
        <v>10</v>
      </c>
      <c r="B438" s="183">
        <v>2022</v>
      </c>
      <c r="C438" s="21" t="s">
        <v>6</v>
      </c>
      <c r="D438" s="94">
        <v>1.2923076923076922</v>
      </c>
      <c r="E438" s="13">
        <v>1.425</v>
      </c>
      <c r="F438" s="13">
        <v>1.5153846153846156</v>
      </c>
      <c r="G438" s="13">
        <v>1.8666666666666665</v>
      </c>
      <c r="H438" s="13">
        <v>1.5923076923076922</v>
      </c>
      <c r="I438" s="13">
        <v>1.625</v>
      </c>
      <c r="J438" s="13">
        <v>1.8583333333333332</v>
      </c>
      <c r="K438" s="13">
        <v>2.5083333333333333</v>
      </c>
      <c r="L438" s="13">
        <v>3.2846153846153849</v>
      </c>
      <c r="M438" s="28">
        <v>3.1142857142857143</v>
      </c>
      <c r="N438" s="22">
        <v>2.5357142857142856</v>
      </c>
      <c r="O438" s="28">
        <v>3.0076923076923077</v>
      </c>
      <c r="P438" s="28">
        <f t="shared" si="6"/>
        <v>2.1354700854700854</v>
      </c>
    </row>
    <row r="439" spans="1:16" ht="13.5" thickBot="1" x14ac:dyDescent="0.25">
      <c r="A439" s="10"/>
      <c r="B439" s="183">
        <v>2022</v>
      </c>
      <c r="C439" s="23" t="s">
        <v>7</v>
      </c>
      <c r="D439" s="95">
        <v>1.0923076923076924</v>
      </c>
      <c r="E439" s="49">
        <v>1.2249999999999999</v>
      </c>
      <c r="F439" s="49">
        <v>1.3153846153846156</v>
      </c>
      <c r="G439" s="49">
        <v>1.6333333333333331</v>
      </c>
      <c r="H439" s="49">
        <v>1.2923076923076924</v>
      </c>
      <c r="I439" s="49">
        <v>1.3250000000000002</v>
      </c>
      <c r="J439" s="49">
        <v>1.5583333333333336</v>
      </c>
      <c r="K439" s="49">
        <v>2.208333333333333</v>
      </c>
      <c r="L439" s="49">
        <v>2.9846153846153842</v>
      </c>
      <c r="M439" s="29">
        <v>2.8142857142857136</v>
      </c>
      <c r="N439" s="86">
        <v>2.2357142857142853</v>
      </c>
      <c r="O439" s="29">
        <v>2.7076923076923074</v>
      </c>
      <c r="P439" s="29">
        <f t="shared" si="6"/>
        <v>1.8660256410256408</v>
      </c>
    </row>
    <row r="440" spans="1:16" x14ac:dyDescent="0.2">
      <c r="A440" s="6"/>
      <c r="B440" s="183">
        <v>2022</v>
      </c>
      <c r="C440" s="20" t="s">
        <v>4</v>
      </c>
      <c r="D440" s="93">
        <v>1.1999999999999997</v>
      </c>
      <c r="E440" s="48">
        <v>1.4083333333333332</v>
      </c>
      <c r="F440" s="48">
        <v>1.4769230769230772</v>
      </c>
      <c r="G440" s="48">
        <v>1.6333333333333335</v>
      </c>
      <c r="H440" s="48">
        <v>1.4384615384615385</v>
      </c>
      <c r="I440" s="48">
        <v>1.4000000000000001</v>
      </c>
      <c r="J440" s="48">
        <v>1.5083333333333335</v>
      </c>
      <c r="K440" s="48">
        <v>1.575</v>
      </c>
      <c r="L440" s="48">
        <v>2.1538461538461537</v>
      </c>
      <c r="M440" s="27">
        <v>2.2107142857142859</v>
      </c>
      <c r="N440" s="85">
        <v>2.0785714285714283</v>
      </c>
      <c r="O440" s="27">
        <v>2.5615384615384613</v>
      </c>
      <c r="P440" s="27">
        <f t="shared" si="6"/>
        <v>1.7204212454212453</v>
      </c>
    </row>
    <row r="441" spans="1:16" x14ac:dyDescent="0.2">
      <c r="A441" s="8" t="s">
        <v>11</v>
      </c>
      <c r="B441" s="183">
        <v>2022</v>
      </c>
      <c r="C441" s="21" t="s">
        <v>6</v>
      </c>
      <c r="D441" s="94">
        <v>1.0000000000000002</v>
      </c>
      <c r="E441" s="13">
        <v>1.2083333333333337</v>
      </c>
      <c r="F441" s="13">
        <v>1.2769230769230773</v>
      </c>
      <c r="G441" s="13">
        <v>1.4000000000000001</v>
      </c>
      <c r="H441" s="13">
        <v>1.1384615384615384</v>
      </c>
      <c r="I441" s="13">
        <v>1.1000000000000001</v>
      </c>
      <c r="J441" s="13">
        <v>1.2083333333333333</v>
      </c>
      <c r="K441" s="13">
        <v>1.2749999999999999</v>
      </c>
      <c r="L441" s="13">
        <v>1.8538461538461541</v>
      </c>
      <c r="M441" s="28">
        <v>1.9107142857142858</v>
      </c>
      <c r="N441" s="22">
        <v>1.7785714285714285</v>
      </c>
      <c r="O441" s="28">
        <v>2.2615384615384611</v>
      </c>
      <c r="P441" s="28">
        <f t="shared" si="6"/>
        <v>1.4509768009768012</v>
      </c>
    </row>
    <row r="442" spans="1:16" ht="13.5" thickBot="1" x14ac:dyDescent="0.25">
      <c r="A442" s="10"/>
      <c r="B442" s="183">
        <v>2022</v>
      </c>
      <c r="C442" s="23" t="s">
        <v>7</v>
      </c>
      <c r="D442" s="95">
        <v>0.8</v>
      </c>
      <c r="E442" s="49">
        <v>1.0083333333333331</v>
      </c>
      <c r="F442" s="49">
        <v>1.0769230769230766</v>
      </c>
      <c r="G442" s="49">
        <v>1.1666666666666667</v>
      </c>
      <c r="H442" s="49">
        <v>0.83846153846153859</v>
      </c>
      <c r="I442" s="49">
        <v>0.79999999999999993</v>
      </c>
      <c r="J442" s="49">
        <v>0.90833333333333333</v>
      </c>
      <c r="K442" s="49">
        <v>0.97500000000000009</v>
      </c>
      <c r="L442" s="49">
        <v>1.5538461538461539</v>
      </c>
      <c r="M442" s="29">
        <v>1.6107142857142855</v>
      </c>
      <c r="N442" s="86">
        <v>1.4785714285714284</v>
      </c>
      <c r="O442" s="29">
        <v>1.9615384615384612</v>
      </c>
      <c r="P442" s="29">
        <f t="shared" si="6"/>
        <v>1.1815323565323566</v>
      </c>
    </row>
    <row r="443" spans="1:16" ht="13.5" thickBot="1" x14ac:dyDescent="0.25">
      <c r="A443" s="6"/>
      <c r="B443" s="183">
        <v>2022</v>
      </c>
      <c r="C443" s="20" t="s">
        <v>4</v>
      </c>
      <c r="D443" s="93">
        <v>1.1923076923076921</v>
      </c>
      <c r="E443" s="48">
        <v>1.3916666666666666</v>
      </c>
      <c r="F443" s="48">
        <v>1.4769230769230772</v>
      </c>
      <c r="G443" s="48">
        <v>1.6499999999999997</v>
      </c>
      <c r="H443" s="48">
        <v>1.4307692307692308</v>
      </c>
      <c r="I443" s="48">
        <v>1.3916666666666668</v>
      </c>
      <c r="J443" s="48">
        <v>1.5166666666666668</v>
      </c>
      <c r="K443" s="48">
        <v>1.575</v>
      </c>
      <c r="L443" s="48">
        <v>2.1538461538461537</v>
      </c>
      <c r="M443" s="27">
        <v>2.2142857142857144</v>
      </c>
      <c r="N443" s="42"/>
      <c r="O443" s="27">
        <v>2.5615384615384613</v>
      </c>
      <c r="P443" s="27">
        <f t="shared" si="6"/>
        <v>1.6867882117882118</v>
      </c>
    </row>
    <row r="444" spans="1:16" ht="13.5" thickBot="1" x14ac:dyDescent="0.25">
      <c r="A444" s="8" t="s">
        <v>12</v>
      </c>
      <c r="B444" s="183">
        <v>2022</v>
      </c>
      <c r="C444" s="21" t="s">
        <v>6</v>
      </c>
      <c r="D444" s="94">
        <v>0.99230769230769234</v>
      </c>
      <c r="E444" s="13">
        <v>1.1916666666666669</v>
      </c>
      <c r="F444" s="13">
        <v>1.2769230769230773</v>
      </c>
      <c r="G444" s="13">
        <v>1.4166666666666667</v>
      </c>
      <c r="H444" s="13">
        <v>1.1307692307692307</v>
      </c>
      <c r="I444" s="13">
        <v>1.0916666666666666</v>
      </c>
      <c r="J444" s="13">
        <v>1.2166666666666666</v>
      </c>
      <c r="K444" s="13">
        <v>1.2749999999999999</v>
      </c>
      <c r="L444" s="13">
        <v>1.8538461538461541</v>
      </c>
      <c r="M444" s="28">
        <v>1.9142857142857144</v>
      </c>
      <c r="N444" s="42"/>
      <c r="O444" s="28">
        <v>2.2615384615384611</v>
      </c>
      <c r="P444" s="28">
        <f t="shared" si="6"/>
        <v>1.4201215451215452</v>
      </c>
    </row>
    <row r="445" spans="1:16" ht="13.5" thickBot="1" x14ac:dyDescent="0.25">
      <c r="A445" s="10"/>
      <c r="B445" s="183">
        <v>2022</v>
      </c>
      <c r="C445" s="23" t="s">
        <v>7</v>
      </c>
      <c r="D445" s="95">
        <v>0.79230769230769227</v>
      </c>
      <c r="E445" s="49">
        <v>0.99166666666666659</v>
      </c>
      <c r="F445" s="49">
        <v>1.0769230769230766</v>
      </c>
      <c r="G445" s="49">
        <v>1.1833333333333333</v>
      </c>
      <c r="H445" s="49">
        <v>0.83076923076923082</v>
      </c>
      <c r="I445" s="49">
        <v>0.79166666666666663</v>
      </c>
      <c r="J445" s="49">
        <v>0.91666666666666663</v>
      </c>
      <c r="K445" s="49">
        <v>0.97500000000000009</v>
      </c>
      <c r="L445" s="49">
        <v>1.5538461538461539</v>
      </c>
      <c r="M445" s="29">
        <v>1.6142857142857139</v>
      </c>
      <c r="N445" s="42"/>
      <c r="O445" s="29">
        <v>1.9615384615384612</v>
      </c>
      <c r="P445" s="29">
        <f t="shared" si="6"/>
        <v>1.1534548784548784</v>
      </c>
    </row>
    <row r="446" spans="1:16" x14ac:dyDescent="0.2">
      <c r="A446" s="6"/>
      <c r="B446" s="183">
        <v>2022</v>
      </c>
      <c r="C446" s="20" t="s">
        <v>4</v>
      </c>
      <c r="D446" s="93">
        <v>1.1692307692307691</v>
      </c>
      <c r="E446" s="48">
        <v>1.1125</v>
      </c>
      <c r="F446" s="48">
        <v>1.4300000000000002</v>
      </c>
      <c r="G446" s="48">
        <v>1.625</v>
      </c>
      <c r="H446" s="48">
        <v>1.5692307692307692</v>
      </c>
      <c r="I446" s="48">
        <v>1.4166666666666667</v>
      </c>
      <c r="J446" s="48">
        <v>1.5666666666666671</v>
      </c>
      <c r="K446" s="48">
        <v>1.5874999999999997</v>
      </c>
      <c r="L446" s="48">
        <v>1.9538461538461538</v>
      </c>
      <c r="M446" s="27">
        <v>2.1714285714285713</v>
      </c>
      <c r="N446" s="96">
        <v>1.9392857142857143</v>
      </c>
      <c r="O446" s="27">
        <v>2.0666666666666669</v>
      </c>
      <c r="P446" s="27">
        <f t="shared" si="6"/>
        <v>1.6340018315018314</v>
      </c>
    </row>
    <row r="447" spans="1:16" x14ac:dyDescent="0.2">
      <c r="A447" s="8" t="s">
        <v>14</v>
      </c>
      <c r="B447" s="183">
        <v>2022</v>
      </c>
      <c r="C447" s="21" t="s">
        <v>6</v>
      </c>
      <c r="D447" s="94">
        <v>0.96923076923076945</v>
      </c>
      <c r="E447" s="13">
        <v>0.91249999999999998</v>
      </c>
      <c r="F447" s="13">
        <v>1.2299999999999998</v>
      </c>
      <c r="G447" s="13">
        <v>1.3916666666666666</v>
      </c>
      <c r="H447" s="13">
        <v>1.2692307692307692</v>
      </c>
      <c r="I447" s="13">
        <v>1.1166666666666665</v>
      </c>
      <c r="J447" s="13">
        <v>1.2666666666666666</v>
      </c>
      <c r="K447" s="13">
        <v>1.2874999999999999</v>
      </c>
      <c r="L447" s="13">
        <v>1.6538461538461537</v>
      </c>
      <c r="M447" s="28">
        <v>1.8714285714285714</v>
      </c>
      <c r="N447" s="26">
        <v>1.6392857142857142</v>
      </c>
      <c r="O447" s="28">
        <v>1.7666666666666664</v>
      </c>
      <c r="P447" s="28">
        <f t="shared" si="6"/>
        <v>1.3645573870573868</v>
      </c>
    </row>
    <row r="448" spans="1:16" ht="13.5" thickBot="1" x14ac:dyDescent="0.25">
      <c r="A448" s="10"/>
      <c r="B448" s="183">
        <v>2022</v>
      </c>
      <c r="C448" s="23" t="s">
        <v>7</v>
      </c>
      <c r="D448" s="95">
        <v>0.76923076923076927</v>
      </c>
      <c r="E448" s="49">
        <v>0.71249999999999991</v>
      </c>
      <c r="F448" s="49">
        <v>1.0299999999999998</v>
      </c>
      <c r="G448" s="49">
        <v>1.1583333333333337</v>
      </c>
      <c r="H448" s="49">
        <v>0.96923076923076912</v>
      </c>
      <c r="I448" s="49">
        <v>0.81666666666666676</v>
      </c>
      <c r="J448" s="49">
        <v>0.97500000000000009</v>
      </c>
      <c r="K448" s="49">
        <v>0.98750000000000016</v>
      </c>
      <c r="L448" s="49">
        <v>1.3538461538461539</v>
      </c>
      <c r="M448" s="29">
        <v>1.571428571428571</v>
      </c>
      <c r="N448" s="97">
        <v>1.3392857142857142</v>
      </c>
      <c r="O448" s="29">
        <v>1.4666666666666668</v>
      </c>
      <c r="P448" s="29">
        <f t="shared" si="6"/>
        <v>1.095807387057387</v>
      </c>
    </row>
    <row r="449" spans="1:16" x14ac:dyDescent="0.2">
      <c r="A449" s="6"/>
      <c r="B449" s="183">
        <v>2022</v>
      </c>
      <c r="C449" s="20" t="s">
        <v>4</v>
      </c>
      <c r="D449" s="93">
        <v>1.1384615384615384</v>
      </c>
      <c r="E449" s="48">
        <v>1.1833333333333333</v>
      </c>
      <c r="F449" s="48">
        <v>1.4230769230769231</v>
      </c>
      <c r="G449" s="48">
        <v>1.7083333333333333</v>
      </c>
      <c r="H449" s="48">
        <v>2.6307692307692312</v>
      </c>
      <c r="I449" s="48">
        <v>2.4833333333333334</v>
      </c>
      <c r="J449" s="48">
        <v>2.7833333333333332</v>
      </c>
      <c r="K449" s="48">
        <v>3.0249999999999999</v>
      </c>
      <c r="L449" s="48">
        <v>4.1769230769230772</v>
      </c>
      <c r="M449" s="27">
        <v>3.8071428571428569</v>
      </c>
      <c r="N449" s="54">
        <v>3.6714285714285708</v>
      </c>
      <c r="O449" s="27">
        <v>3.9000000000000004</v>
      </c>
      <c r="P449" s="27">
        <f t="shared" si="6"/>
        <v>2.6609279609279608</v>
      </c>
    </row>
    <row r="450" spans="1:16" x14ac:dyDescent="0.2">
      <c r="A450" s="8" t="s">
        <v>16</v>
      </c>
      <c r="B450" s="183">
        <v>2022</v>
      </c>
      <c r="C450" s="21" t="s">
        <v>6</v>
      </c>
      <c r="D450" s="94">
        <v>0.93846153846153857</v>
      </c>
      <c r="E450" s="13">
        <v>0.98333333333333328</v>
      </c>
      <c r="F450" s="13">
        <v>1.223076923076923</v>
      </c>
      <c r="G450" s="13">
        <v>1.4749999999999999</v>
      </c>
      <c r="H450" s="13">
        <v>2.3307692307692309</v>
      </c>
      <c r="I450" s="13">
        <v>2.1833333333333331</v>
      </c>
      <c r="J450" s="13">
        <v>2.4833333333333329</v>
      </c>
      <c r="K450" s="13">
        <v>2.7250000000000001</v>
      </c>
      <c r="L450" s="13">
        <v>3.8769230769230769</v>
      </c>
      <c r="M450" s="28">
        <v>3.5071428571428576</v>
      </c>
      <c r="N450" s="55">
        <v>3.3714285714285723</v>
      </c>
      <c r="O450" s="28">
        <v>3.6000000000000005</v>
      </c>
      <c r="P450" s="28">
        <f t="shared" si="6"/>
        <v>2.3914835164835169</v>
      </c>
    </row>
    <row r="451" spans="1:16" ht="13.5" thickBot="1" x14ac:dyDescent="0.25">
      <c r="A451" s="10"/>
      <c r="B451" s="183">
        <v>2022</v>
      </c>
      <c r="C451" s="23" t="s">
        <v>7</v>
      </c>
      <c r="D451" s="95">
        <v>0.73846153846153839</v>
      </c>
      <c r="E451" s="49">
        <v>0.78333333333333333</v>
      </c>
      <c r="F451" s="49">
        <v>1.023076923076923</v>
      </c>
      <c r="G451" s="49">
        <v>1.2416666666666669</v>
      </c>
      <c r="H451" s="49">
        <v>2.0307692307692302</v>
      </c>
      <c r="I451" s="49">
        <v>1.8833333333333331</v>
      </c>
      <c r="J451" s="49">
        <v>2.1833333333333331</v>
      </c>
      <c r="K451" s="49">
        <v>2.4249999999999998</v>
      </c>
      <c r="L451" s="49">
        <v>3.5769230769230771</v>
      </c>
      <c r="M451" s="29">
        <v>3.2071428571428569</v>
      </c>
      <c r="N451" s="56">
        <v>3.0714285714285716</v>
      </c>
      <c r="O451" s="29">
        <v>3.3</v>
      </c>
      <c r="P451" s="29">
        <f t="shared" si="6"/>
        <v>2.122039072039072</v>
      </c>
    </row>
    <row r="452" spans="1:16" ht="13.5" thickBot="1" x14ac:dyDescent="0.25">
      <c r="A452" s="6"/>
      <c r="B452" s="183">
        <v>2022</v>
      </c>
      <c r="C452" s="20" t="s">
        <v>4</v>
      </c>
      <c r="D452" s="98">
        <v>1.1999999999999997</v>
      </c>
      <c r="E452" s="98">
        <v>1.2333333333333334</v>
      </c>
      <c r="F452" s="48">
        <v>1.5076923076923079</v>
      </c>
      <c r="G452" s="48">
        <v>1.7833333333333332</v>
      </c>
      <c r="H452" s="48">
        <v>1.7923076923076924</v>
      </c>
      <c r="I452" s="48">
        <v>1.6416666666666668</v>
      </c>
      <c r="J452" s="48">
        <v>1.6999999999999995</v>
      </c>
      <c r="K452" s="48">
        <v>1.8166666666666667</v>
      </c>
      <c r="L452" s="48">
        <v>2.6769230769230767</v>
      </c>
      <c r="M452" s="27">
        <v>2.5</v>
      </c>
      <c r="N452" s="54">
        <v>3.2714285714285714</v>
      </c>
      <c r="O452" s="42"/>
      <c r="P452" s="27">
        <f t="shared" si="6"/>
        <v>1.9203046953046952</v>
      </c>
    </row>
    <row r="453" spans="1:16" ht="13.5" thickBot="1" x14ac:dyDescent="0.25">
      <c r="A453" s="8" t="s">
        <v>13</v>
      </c>
      <c r="B453" s="183">
        <v>2022</v>
      </c>
      <c r="C453" s="21" t="s">
        <v>6</v>
      </c>
      <c r="D453" s="51">
        <v>1.0000000000000002</v>
      </c>
      <c r="E453" s="51">
        <v>1.0333333333333332</v>
      </c>
      <c r="F453" s="13">
        <v>1.3076923076923079</v>
      </c>
      <c r="G453" s="13">
        <v>1.5499999999999998</v>
      </c>
      <c r="H453" s="13">
        <v>1.4923076923076926</v>
      </c>
      <c r="I453" s="13">
        <v>1.3416666666666666</v>
      </c>
      <c r="J453" s="13">
        <v>1.4000000000000001</v>
      </c>
      <c r="K453" s="13">
        <v>1.5166666666666666</v>
      </c>
      <c r="L453" s="13">
        <v>2.3769230769230765</v>
      </c>
      <c r="M453" s="28">
        <v>2.8214285714285721</v>
      </c>
      <c r="N453" s="55">
        <v>2.971428571428572</v>
      </c>
      <c r="O453" s="42"/>
      <c r="P453" s="28">
        <f t="shared" si="6"/>
        <v>1.7101315351315352</v>
      </c>
    </row>
    <row r="454" spans="1:16" ht="13.5" thickBot="1" x14ac:dyDescent="0.25">
      <c r="A454" s="10"/>
      <c r="B454" s="183">
        <v>2022</v>
      </c>
      <c r="C454" s="23" t="s">
        <v>7</v>
      </c>
      <c r="D454" s="99">
        <v>0.79999999999999993</v>
      </c>
      <c r="E454" s="99">
        <v>0.83333333333333337</v>
      </c>
      <c r="F454" s="49">
        <v>1.1076923076923075</v>
      </c>
      <c r="G454" s="49">
        <v>1.325</v>
      </c>
      <c r="H454" s="49">
        <v>1.1923076923076923</v>
      </c>
      <c r="I454" s="49">
        <v>1.0416666666666667</v>
      </c>
      <c r="J454" s="49">
        <v>1.0999999999999999</v>
      </c>
      <c r="K454" s="49">
        <v>1.2166666666666668</v>
      </c>
      <c r="L454" s="49">
        <v>2.0769230769230762</v>
      </c>
      <c r="M454" s="29">
        <v>2.5214285714285709</v>
      </c>
      <c r="N454" s="56">
        <v>2.6714285714285708</v>
      </c>
      <c r="O454" s="42"/>
      <c r="P454" s="28">
        <f t="shared" si="6"/>
        <v>1.4442224442224441</v>
      </c>
    </row>
    <row r="455" spans="1:16" x14ac:dyDescent="0.2">
      <c r="A455" s="6"/>
      <c r="B455" s="183">
        <v>2022</v>
      </c>
      <c r="C455" s="20" t="s">
        <v>4</v>
      </c>
      <c r="D455" s="7">
        <v>1.4384615384615385</v>
      </c>
      <c r="E455" s="27">
        <v>1.9000000000000001</v>
      </c>
      <c r="F455" s="27">
        <v>2.0538461538461541</v>
      </c>
      <c r="G455" s="27">
        <v>2.2333333333333334</v>
      </c>
      <c r="H455" s="27">
        <v>1.9846153846153844</v>
      </c>
      <c r="I455" s="37">
        <v>1.8833333333333335</v>
      </c>
      <c r="J455" s="37">
        <v>1.8833333333333335</v>
      </c>
      <c r="K455" s="27">
        <v>2.0249999999999999</v>
      </c>
      <c r="L455" s="37">
        <v>2.7384615384615385</v>
      </c>
      <c r="M455" s="27">
        <v>3.2357142857142867</v>
      </c>
      <c r="N455" s="54">
        <v>3.8357142857142859</v>
      </c>
      <c r="O455" s="37">
        <v>3.9153846153846148</v>
      </c>
      <c r="P455" s="125">
        <f t="shared" si="6"/>
        <v>2.4272664835164837</v>
      </c>
    </row>
    <row r="456" spans="1:16" x14ac:dyDescent="0.2">
      <c r="A456" s="8" t="s">
        <v>40</v>
      </c>
      <c r="B456" s="183">
        <v>2022</v>
      </c>
      <c r="C456" s="21" t="s">
        <v>6</v>
      </c>
      <c r="D456" s="9">
        <v>1.2384615384615383</v>
      </c>
      <c r="E456" s="28">
        <v>1.7000833333333334</v>
      </c>
      <c r="F456" s="28">
        <v>1.8538461538461539</v>
      </c>
      <c r="G456" s="28">
        <v>2</v>
      </c>
      <c r="H456" s="28">
        <v>1.6846153846153844</v>
      </c>
      <c r="I456" s="38">
        <v>1.5833333333333333</v>
      </c>
      <c r="J456" s="38">
        <v>1.5833333333333333</v>
      </c>
      <c r="K456" s="28">
        <v>1.7249999999999999</v>
      </c>
      <c r="L456" s="38">
        <v>2.4384615384615382</v>
      </c>
      <c r="M456" s="28">
        <v>2.9357142857142859</v>
      </c>
      <c r="N456" s="55">
        <v>3.5357142857142856</v>
      </c>
      <c r="O456" s="38">
        <v>3.6153846153846159</v>
      </c>
      <c r="P456" s="125">
        <f t="shared" si="6"/>
        <v>2.1578289835164837</v>
      </c>
    </row>
    <row r="457" spans="1:16" ht="13.5" thickBot="1" x14ac:dyDescent="0.25">
      <c r="A457" s="8"/>
      <c r="B457" s="183">
        <v>2022</v>
      </c>
      <c r="C457" s="21" t="s">
        <v>7</v>
      </c>
      <c r="D457" s="9">
        <v>1.0384615384615385</v>
      </c>
      <c r="E457" s="28">
        <v>1.4833333333333334</v>
      </c>
      <c r="F457" s="28">
        <v>1.6538461538461537</v>
      </c>
      <c r="G457" s="28">
        <v>1.7666666666666666</v>
      </c>
      <c r="H457" s="28">
        <v>1.3846153846153846</v>
      </c>
      <c r="I457" s="38">
        <v>1.2916666666666667</v>
      </c>
      <c r="J457" s="38">
        <v>1.2833333333333332</v>
      </c>
      <c r="K457" s="28">
        <v>1.425</v>
      </c>
      <c r="L457" s="38">
        <v>2.1384615384615384</v>
      </c>
      <c r="M457" s="29">
        <v>2.6357142857142852</v>
      </c>
      <c r="N457" s="55">
        <v>3.2357142857142862</v>
      </c>
      <c r="O457" s="38">
        <v>3.3153846153846152</v>
      </c>
      <c r="P457" s="125">
        <f t="shared" si="6"/>
        <v>1.8876831501831504</v>
      </c>
    </row>
    <row r="458" spans="1:16" ht="13.5" thickBot="1" x14ac:dyDescent="0.25">
      <c r="A458" s="6"/>
      <c r="B458" s="183">
        <v>2022</v>
      </c>
      <c r="C458" s="20" t="s">
        <v>4</v>
      </c>
      <c r="D458" s="40"/>
      <c r="E458" s="63">
        <v>2</v>
      </c>
      <c r="F458" s="63">
        <v>2.3000000000000003</v>
      </c>
      <c r="G458" s="63">
        <v>2.6750000000000003</v>
      </c>
      <c r="H458" s="66">
        <v>2.4428571428571426</v>
      </c>
      <c r="I458" s="37">
        <v>2.209090909090909</v>
      </c>
      <c r="J458" s="37">
        <v>2.3916666666666662</v>
      </c>
      <c r="K458" s="27">
        <v>2.7307692307692308</v>
      </c>
      <c r="L458" s="96">
        <v>4.1461538461538456</v>
      </c>
      <c r="M458" s="27">
        <v>4.1714285714285708</v>
      </c>
      <c r="N458" s="27">
        <v>3.7857142857142856</v>
      </c>
      <c r="O458" s="96">
        <v>3.8230769230769228</v>
      </c>
      <c r="P458" s="125">
        <f t="shared" si="6"/>
        <v>2.9705234159779619</v>
      </c>
    </row>
    <row r="459" spans="1:16" x14ac:dyDescent="0.2">
      <c r="A459" s="8" t="s">
        <v>45</v>
      </c>
      <c r="B459" s="183">
        <v>2022</v>
      </c>
      <c r="C459" s="21" t="s">
        <v>6</v>
      </c>
      <c r="D459" s="41">
        <v>1.5857142857142859</v>
      </c>
      <c r="E459" s="64">
        <v>1.8</v>
      </c>
      <c r="F459" s="64">
        <v>2.1</v>
      </c>
      <c r="G459" s="64">
        <v>2.4416666666666664</v>
      </c>
      <c r="H459" s="68">
        <v>2.1857142857142859</v>
      </c>
      <c r="I459" s="38">
        <v>1.9090909090909092</v>
      </c>
      <c r="J459" s="38">
        <v>2.0916666666666668</v>
      </c>
      <c r="K459" s="28">
        <v>2.4307692307692306</v>
      </c>
      <c r="L459" s="26">
        <v>3.8461538461538467</v>
      </c>
      <c r="M459" s="28">
        <v>3.8714285714285714</v>
      </c>
      <c r="N459" s="27">
        <v>3.4857142857142853</v>
      </c>
      <c r="O459" s="26">
        <v>3.523076923076923</v>
      </c>
      <c r="P459" s="125">
        <f t="shared" si="6"/>
        <v>2.6059163059163057</v>
      </c>
    </row>
    <row r="460" spans="1:16" ht="13.5" thickBot="1" x14ac:dyDescent="0.25">
      <c r="A460" s="124"/>
      <c r="B460" s="124">
        <v>2022</v>
      </c>
      <c r="C460" s="124" t="s">
        <v>7</v>
      </c>
      <c r="D460" s="188">
        <v>1.3857142857142855</v>
      </c>
      <c r="E460" s="188">
        <v>1.5999999999999999</v>
      </c>
      <c r="F460" s="188">
        <v>1.9000000000000001</v>
      </c>
      <c r="G460" s="188">
        <v>2.2083333333333326</v>
      </c>
      <c r="H460" s="188">
        <v>1.8428571428571427</v>
      </c>
      <c r="I460" s="189">
        <v>1.6090909090909091</v>
      </c>
      <c r="J460" s="38">
        <v>1.7916666666666663</v>
      </c>
      <c r="K460" s="28">
        <v>2.1307692307692307</v>
      </c>
      <c r="L460" s="189">
        <v>3.5461538461538455</v>
      </c>
      <c r="M460" s="38">
        <v>3.5714285714285721</v>
      </c>
      <c r="N460" s="125">
        <v>3.1857142857142855</v>
      </c>
      <c r="O460" s="284">
        <v>3.2230769230769232</v>
      </c>
      <c r="P460" s="125">
        <f t="shared" si="6"/>
        <v>2.3329004329004328</v>
      </c>
    </row>
    <row r="461" spans="1:16" x14ac:dyDescent="0.2">
      <c r="A461" s="6" t="s">
        <v>34</v>
      </c>
      <c r="B461" s="183">
        <v>2023</v>
      </c>
      <c r="C461" s="20" t="s">
        <v>4</v>
      </c>
      <c r="D461" s="125">
        <v>2.2846153846153845</v>
      </c>
      <c r="E461" s="125">
        <v>2.4391666666666665</v>
      </c>
      <c r="F461" s="125">
        <v>1.5714285714285714</v>
      </c>
      <c r="G461" s="125">
        <v>1.0727272727272725</v>
      </c>
      <c r="H461" s="125">
        <v>0.7</v>
      </c>
      <c r="I461" s="125">
        <v>0.80909090909090897</v>
      </c>
      <c r="J461" s="125">
        <v>0.70000000000000018</v>
      </c>
      <c r="K461" s="125">
        <v>0.78349999999999975</v>
      </c>
      <c r="L461" s="125">
        <v>2.8400000000000003</v>
      </c>
      <c r="M461" s="125">
        <v>1.3807692307692307</v>
      </c>
      <c r="N461" s="125">
        <v>1.5884615384615384</v>
      </c>
      <c r="O461" s="284">
        <v>1.4954545454545454</v>
      </c>
      <c r="P461" s="125">
        <f t="shared" si="6"/>
        <v>1.4721011766011765</v>
      </c>
    </row>
    <row r="462" spans="1:16" x14ac:dyDescent="0.2">
      <c r="A462" s="8" t="s">
        <v>5</v>
      </c>
      <c r="B462" s="183">
        <v>2023</v>
      </c>
      <c r="C462" s="21" t="s">
        <v>6</v>
      </c>
      <c r="D462" s="125">
        <v>1.9846153846153849</v>
      </c>
      <c r="E462" s="125">
        <v>2.1391666666666671</v>
      </c>
      <c r="F462" s="125">
        <v>1.2714285714285716</v>
      </c>
      <c r="G462" s="125">
        <v>0.77272727272727271</v>
      </c>
      <c r="H462" s="125">
        <v>0.5</v>
      </c>
      <c r="I462" s="125">
        <v>0.50909090909090926</v>
      </c>
      <c r="J462" s="125">
        <v>0.39999999999999997</v>
      </c>
      <c r="K462" s="125">
        <v>0.48333333333333339</v>
      </c>
      <c r="L462" s="125">
        <v>2.5400000000000005</v>
      </c>
      <c r="M462" s="125">
        <v>1.0807692307692307</v>
      </c>
      <c r="N462" s="125">
        <v>1.2884615384615385</v>
      </c>
      <c r="O462" s="284">
        <v>1.1954545454545453</v>
      </c>
      <c r="P462" s="125">
        <f t="shared" si="6"/>
        <v>1.1804206210456212</v>
      </c>
    </row>
    <row r="463" spans="1:16" ht="13.5" thickBot="1" x14ac:dyDescent="0.25">
      <c r="A463" s="10"/>
      <c r="B463" s="183">
        <v>2023</v>
      </c>
      <c r="C463" s="23" t="s">
        <v>7</v>
      </c>
      <c r="D463" s="125">
        <v>1.6846153846153844</v>
      </c>
      <c r="E463" s="125">
        <v>1.8391666666666666</v>
      </c>
      <c r="F463" s="125">
        <v>0.97142857142857153</v>
      </c>
      <c r="G463" s="125">
        <v>0.47272727272727272</v>
      </c>
      <c r="H463" s="125">
        <v>0.2</v>
      </c>
      <c r="I463" s="125">
        <v>0.22727272727272732</v>
      </c>
      <c r="J463" s="125">
        <v>0.12083333333333335</v>
      </c>
      <c r="K463" s="125">
        <v>0.18333333333333332</v>
      </c>
      <c r="L463" s="125">
        <v>2.2399999999999998</v>
      </c>
      <c r="M463" s="125">
        <v>0.78076923076923088</v>
      </c>
      <c r="N463" s="125">
        <v>0.98846153846153861</v>
      </c>
      <c r="O463" s="284">
        <v>0.90454545454545465</v>
      </c>
      <c r="P463" s="125">
        <f t="shared" si="6"/>
        <v>0.88442945942945961</v>
      </c>
    </row>
    <row r="464" spans="1:16" x14ac:dyDescent="0.2">
      <c r="A464" s="6"/>
      <c r="B464" s="183">
        <v>2023</v>
      </c>
      <c r="C464" s="20" t="s">
        <v>4</v>
      </c>
      <c r="D464" s="125">
        <v>4.1653846153846157</v>
      </c>
      <c r="E464" s="125">
        <v>3.1949999999999998</v>
      </c>
      <c r="F464" s="125">
        <v>2.4928571428571429</v>
      </c>
      <c r="G464" s="125">
        <v>2.3454545454545457</v>
      </c>
      <c r="H464" s="125">
        <v>2.2000000000000002</v>
      </c>
      <c r="I464" s="125">
        <v>2.1499999999999995</v>
      </c>
      <c r="J464" s="125">
        <v>2.0083333333333333</v>
      </c>
      <c r="K464" s="125">
        <v>2.1416666666666662</v>
      </c>
      <c r="L464" s="125">
        <v>4</v>
      </c>
      <c r="M464" s="125">
        <v>2.8769230769230769</v>
      </c>
      <c r="N464" s="125">
        <v>3.5846153846153852</v>
      </c>
      <c r="O464" s="284">
        <v>3.1909090909090909</v>
      </c>
      <c r="P464" s="125">
        <f t="shared" si="6"/>
        <v>2.8625953213453212</v>
      </c>
    </row>
    <row r="465" spans="1:16" x14ac:dyDescent="0.2">
      <c r="A465" s="8" t="s">
        <v>8</v>
      </c>
      <c r="B465" s="183">
        <v>2023</v>
      </c>
      <c r="C465" s="21" t="s">
        <v>6</v>
      </c>
      <c r="D465" s="125">
        <v>3.8653846153846154</v>
      </c>
      <c r="E465" s="125">
        <v>2.8400000000000003</v>
      </c>
      <c r="F465" s="125">
        <v>2.1928571428571426</v>
      </c>
      <c r="G465" s="125">
        <v>2.0454545454545454</v>
      </c>
      <c r="H465" s="125">
        <v>1.9</v>
      </c>
      <c r="I465" s="125">
        <v>1.863636363636364</v>
      </c>
      <c r="J465" s="125">
        <v>1.7083333333333333</v>
      </c>
      <c r="K465" s="125">
        <v>1.8416666666666666</v>
      </c>
      <c r="L465" s="125">
        <v>3.7</v>
      </c>
      <c r="M465" s="125">
        <v>2.5769230769230771</v>
      </c>
      <c r="N465" s="125">
        <v>3.2846153846153845</v>
      </c>
      <c r="O465" s="284">
        <v>2.8909090909090911</v>
      </c>
      <c r="P465" s="125">
        <f t="shared" si="6"/>
        <v>2.5591483516483513</v>
      </c>
    </row>
    <row r="466" spans="1:16" ht="13.5" thickBot="1" x14ac:dyDescent="0.25">
      <c r="A466" s="10"/>
      <c r="B466" s="183">
        <v>2023</v>
      </c>
      <c r="C466" s="23" t="s">
        <v>7</v>
      </c>
      <c r="D466" s="125">
        <v>3.5653846153846156</v>
      </c>
      <c r="E466" s="125">
        <v>2.5399999999999996</v>
      </c>
      <c r="F466" s="125">
        <v>1.8928571428571423</v>
      </c>
      <c r="G466" s="125">
        <v>1.7454545454545454</v>
      </c>
      <c r="H466" s="125">
        <v>1.6</v>
      </c>
      <c r="I466" s="125">
        <v>1.5636363636363635</v>
      </c>
      <c r="J466" s="125">
        <v>1.4083333333333334</v>
      </c>
      <c r="K466" s="125">
        <v>1.5416666666666667</v>
      </c>
      <c r="L466" s="125">
        <v>3.4</v>
      </c>
      <c r="M466" s="125">
        <v>2.2769230769230773</v>
      </c>
      <c r="N466" s="125">
        <v>2.9846153846153838</v>
      </c>
      <c r="O466" s="284">
        <v>2.5909090909090904</v>
      </c>
      <c r="P466" s="125">
        <f t="shared" si="6"/>
        <v>2.2591483516483515</v>
      </c>
    </row>
    <row r="467" spans="1:16" x14ac:dyDescent="0.2">
      <c r="A467" s="6"/>
      <c r="B467" s="183">
        <v>2023</v>
      </c>
      <c r="C467" s="20" t="s">
        <v>4</v>
      </c>
      <c r="D467" s="125">
        <v>2.3230769230769228</v>
      </c>
      <c r="E467" s="126"/>
      <c r="F467" s="125">
        <v>1.907142857142857</v>
      </c>
      <c r="G467" s="125">
        <v>1.2454545454545451</v>
      </c>
      <c r="H467" s="125">
        <v>1.2</v>
      </c>
      <c r="I467" s="125">
        <v>0.92727272727272725</v>
      </c>
      <c r="J467" s="125">
        <v>0.91666666666666663</v>
      </c>
      <c r="K467" s="125">
        <v>0.83333333333333348</v>
      </c>
      <c r="L467" s="125">
        <v>2.5</v>
      </c>
      <c r="M467" s="125">
        <v>1.7230769230769232</v>
      </c>
      <c r="N467" s="125">
        <v>1.7538461538461538</v>
      </c>
      <c r="O467" s="284">
        <v>1.4363636363636363</v>
      </c>
      <c r="P467" s="125">
        <f t="shared" si="6"/>
        <v>1.5242030696576152</v>
      </c>
    </row>
    <row r="468" spans="1:16" x14ac:dyDescent="0.2">
      <c r="A468" s="8" t="s">
        <v>9</v>
      </c>
      <c r="B468" s="183">
        <v>2023</v>
      </c>
      <c r="C468" s="21" t="s">
        <v>6</v>
      </c>
      <c r="D468" s="125">
        <v>2.023076923076923</v>
      </c>
      <c r="E468" s="126"/>
      <c r="F468" s="125">
        <v>1.6071428571428572</v>
      </c>
      <c r="G468" s="125">
        <v>0.94545454545454544</v>
      </c>
      <c r="H468" s="125">
        <v>0.9</v>
      </c>
      <c r="I468" s="125">
        <v>0.60909090909090924</v>
      </c>
      <c r="J468" s="125">
        <v>0.61666666666666659</v>
      </c>
      <c r="K468" s="125">
        <v>0.53333333333333333</v>
      </c>
      <c r="L468" s="125">
        <v>2.2000000000000002</v>
      </c>
      <c r="M468" s="125">
        <v>1.4230769230769231</v>
      </c>
      <c r="N468" s="125">
        <v>1.4538461538461538</v>
      </c>
      <c r="O468" s="284">
        <v>1.1363636363636365</v>
      </c>
      <c r="P468" s="125">
        <f t="shared" si="6"/>
        <v>1.2225501770956317</v>
      </c>
    </row>
    <row r="469" spans="1:16" ht="13.5" thickBot="1" x14ac:dyDescent="0.25">
      <c r="A469" s="10"/>
      <c r="B469" s="183">
        <v>2023</v>
      </c>
      <c r="C469" s="23" t="s">
        <v>7</v>
      </c>
      <c r="D469" s="125">
        <v>1.7230769230769232</v>
      </c>
      <c r="E469" s="126"/>
      <c r="F469" s="125">
        <v>1.3071428571428572</v>
      </c>
      <c r="G469" s="125">
        <v>0.64545454545454539</v>
      </c>
      <c r="H469" s="125">
        <v>0.6</v>
      </c>
      <c r="I469" s="125">
        <v>0.32727272727272733</v>
      </c>
      <c r="J469" s="125">
        <v>0.3166666666666666</v>
      </c>
      <c r="K469" s="125">
        <v>0.23333333333333342</v>
      </c>
      <c r="L469" s="125">
        <v>3.5</v>
      </c>
      <c r="M469" s="125">
        <v>1.1230769230769229</v>
      </c>
      <c r="N469" s="125">
        <v>1.153846153846154</v>
      </c>
      <c r="O469" s="284">
        <v>0.83636363636363631</v>
      </c>
      <c r="P469" s="125">
        <f t="shared" si="6"/>
        <v>1.0696576151121604</v>
      </c>
    </row>
    <row r="470" spans="1:16" x14ac:dyDescent="0.2">
      <c r="A470" s="6"/>
      <c r="B470" s="183">
        <v>2023</v>
      </c>
      <c r="C470" s="20" t="s">
        <v>4</v>
      </c>
      <c r="D470" s="125">
        <v>3.2538461538461538</v>
      </c>
      <c r="E470" s="126"/>
      <c r="F470" s="125">
        <v>2.71</v>
      </c>
      <c r="G470" s="125">
        <v>2.1272727272727274</v>
      </c>
      <c r="H470" s="125">
        <v>1.5</v>
      </c>
      <c r="I470" s="125">
        <v>1.5818181818181818</v>
      </c>
      <c r="J470" s="125">
        <v>1.5166666666666666</v>
      </c>
      <c r="K470" s="125">
        <v>1.9333333333333336</v>
      </c>
      <c r="L470" s="125">
        <v>3.2</v>
      </c>
      <c r="M470" s="125">
        <v>2.1999999999999997</v>
      </c>
      <c r="N470" s="125">
        <v>2.2923076923076922</v>
      </c>
      <c r="O470" s="284">
        <v>2.1818181818181817</v>
      </c>
      <c r="P470" s="125">
        <f t="shared" si="6"/>
        <v>2.2270057215511758</v>
      </c>
    </row>
    <row r="471" spans="1:16" x14ac:dyDescent="0.2">
      <c r="A471" s="8" t="s">
        <v>10</v>
      </c>
      <c r="B471" s="183">
        <v>2023</v>
      </c>
      <c r="C471" s="21" t="s">
        <v>6</v>
      </c>
      <c r="D471" s="125">
        <v>2.9538461538461536</v>
      </c>
      <c r="E471" s="126"/>
      <c r="F471" s="125">
        <v>2.407142857142857</v>
      </c>
      <c r="G471" s="125">
        <v>1.8272727272727272</v>
      </c>
      <c r="H471" s="125">
        <v>1.2</v>
      </c>
      <c r="I471" s="125">
        <v>1.2818181818181822</v>
      </c>
      <c r="J471" s="125">
        <v>1.2166666666666663</v>
      </c>
      <c r="K471" s="125">
        <v>1.6333333333333331</v>
      </c>
      <c r="L471" s="282">
        <v>2.9</v>
      </c>
      <c r="M471" s="125">
        <v>1.9000000000000001</v>
      </c>
      <c r="N471" s="125">
        <v>1.9923076923076921</v>
      </c>
      <c r="O471" s="284">
        <v>1.8818181818181818</v>
      </c>
      <c r="P471" s="125">
        <f t="shared" si="6"/>
        <v>1.9267459812914358</v>
      </c>
    </row>
    <row r="472" spans="1:16" ht="13.5" thickBot="1" x14ac:dyDescent="0.25">
      <c r="A472" s="10"/>
      <c r="B472" s="183">
        <v>2023</v>
      </c>
      <c r="C472" s="23" t="s">
        <v>7</v>
      </c>
      <c r="D472" s="125">
        <v>2.6538461538461537</v>
      </c>
      <c r="E472" s="126"/>
      <c r="F472" s="125">
        <v>2.1071428571428568</v>
      </c>
      <c r="G472" s="125">
        <v>1.5272727272727273</v>
      </c>
      <c r="H472" s="125">
        <v>0.9</v>
      </c>
      <c r="I472" s="125">
        <v>0.98181818181818192</v>
      </c>
      <c r="J472" s="125">
        <v>0.91666666666666685</v>
      </c>
      <c r="K472" s="125">
        <v>1.3333333333333333</v>
      </c>
      <c r="L472" s="282">
        <v>2.6</v>
      </c>
      <c r="M472" s="125">
        <v>1.5846153846153848</v>
      </c>
      <c r="N472" s="125">
        <v>1.6923076923076923</v>
      </c>
      <c r="O472" s="284">
        <v>1.5818181818181818</v>
      </c>
      <c r="P472" s="125">
        <f t="shared" si="6"/>
        <v>1.6253473798928346</v>
      </c>
    </row>
    <row r="473" spans="1:16" x14ac:dyDescent="0.2">
      <c r="A473" s="6"/>
      <c r="B473" s="183">
        <v>2023</v>
      </c>
      <c r="C473" s="20" t="s">
        <v>4</v>
      </c>
      <c r="D473" s="125">
        <v>2.4846153846153842</v>
      </c>
      <c r="E473" s="125">
        <v>2.2866666666666666</v>
      </c>
      <c r="F473" s="125">
        <v>1.5</v>
      </c>
      <c r="G473" s="125">
        <v>1.0636363636363637</v>
      </c>
      <c r="H473" s="125">
        <v>0.7</v>
      </c>
      <c r="I473" s="125">
        <v>0.74545454545454537</v>
      </c>
      <c r="J473" s="125">
        <v>0.70833333333333337</v>
      </c>
      <c r="K473" s="125">
        <v>0.64583333333333315</v>
      </c>
      <c r="L473">
        <v>2.1</v>
      </c>
      <c r="M473" s="125">
        <v>1.3692307692307695</v>
      </c>
      <c r="N473" s="125">
        <v>1.6192307692307693</v>
      </c>
      <c r="O473" s="284">
        <v>1.636363636363636</v>
      </c>
      <c r="P473" s="125">
        <f t="shared" si="6"/>
        <v>1.4049470668220669</v>
      </c>
    </row>
    <row r="474" spans="1:16" x14ac:dyDescent="0.2">
      <c r="A474" s="8" t="s">
        <v>11</v>
      </c>
      <c r="B474" s="183">
        <v>2023</v>
      </c>
      <c r="C474" s="21" t="s">
        <v>6</v>
      </c>
      <c r="D474" s="125">
        <v>2.1846153846153848</v>
      </c>
      <c r="E474" s="125">
        <v>2.1533333333333329</v>
      </c>
      <c r="F474" s="125">
        <v>1.2</v>
      </c>
      <c r="G474" s="125">
        <v>0.76363636363636356</v>
      </c>
      <c r="H474" s="125">
        <v>0.5</v>
      </c>
      <c r="I474" s="125">
        <v>0.45454545454545464</v>
      </c>
      <c r="J474" s="125">
        <v>0.40833333333333338</v>
      </c>
      <c r="K474" s="125">
        <v>0.34999999999999992</v>
      </c>
      <c r="L474" s="125">
        <v>1.8</v>
      </c>
      <c r="M474" s="125">
        <v>1.0692307692307694</v>
      </c>
      <c r="N474" s="125">
        <v>1.3192307692307694</v>
      </c>
      <c r="O474" s="284">
        <v>1.3363636363636362</v>
      </c>
      <c r="P474" s="125">
        <f t="shared" si="6"/>
        <v>1.128274087024087</v>
      </c>
    </row>
    <row r="475" spans="1:16" ht="13.5" thickBot="1" x14ac:dyDescent="0.25">
      <c r="A475" s="10"/>
      <c r="B475" s="183">
        <v>2023</v>
      </c>
      <c r="C475" s="23" t="s">
        <v>7</v>
      </c>
      <c r="D475" s="125">
        <v>1.8846153846153846</v>
      </c>
      <c r="E475" s="125">
        <v>1.8533333333333328</v>
      </c>
      <c r="F475" s="125">
        <v>0.90000000000000013</v>
      </c>
      <c r="G475" s="125">
        <v>0.46363636363636362</v>
      </c>
      <c r="H475" s="125">
        <v>0.2</v>
      </c>
      <c r="I475" s="125">
        <v>0.19999999999999998</v>
      </c>
      <c r="J475" s="125">
        <v>0.14166666666666664</v>
      </c>
      <c r="K475" s="125">
        <v>0.11428571428571428</v>
      </c>
      <c r="L475" s="125">
        <v>1.5</v>
      </c>
      <c r="M475" s="125">
        <v>0.76923076923076927</v>
      </c>
      <c r="N475" s="125">
        <v>1.0192307692307692</v>
      </c>
      <c r="O475" s="284">
        <v>1.0363636363636366</v>
      </c>
      <c r="P475" s="125">
        <f t="shared" si="6"/>
        <v>0.84019688644688639</v>
      </c>
    </row>
    <row r="476" spans="1:16" x14ac:dyDescent="0.2">
      <c r="A476" s="6"/>
      <c r="B476" s="183">
        <v>2023</v>
      </c>
      <c r="C476" s="20" t="s">
        <v>4</v>
      </c>
      <c r="D476" s="125">
        <v>2.476923076923077</v>
      </c>
      <c r="E476" s="125">
        <v>2.2866666666666666</v>
      </c>
      <c r="F476" s="125">
        <v>1.5142857142857145</v>
      </c>
      <c r="G476" s="125">
        <v>1.0636363636363637</v>
      </c>
      <c r="H476" s="125">
        <v>0.7</v>
      </c>
      <c r="I476" s="125">
        <v>0.73636363636363633</v>
      </c>
      <c r="J476" s="125">
        <v>0.70833333333333337</v>
      </c>
      <c r="K476" s="125">
        <v>0.64583333333333315</v>
      </c>
      <c r="L476" s="125">
        <v>2.2000000000000002</v>
      </c>
      <c r="M476" s="125">
        <v>1.3692307692307695</v>
      </c>
      <c r="N476" s="125">
        <v>1.6192307692307693</v>
      </c>
      <c r="O476" s="285">
        <v>1.636363636363636</v>
      </c>
      <c r="P476" s="125">
        <f t="shared" si="6"/>
        <v>1.4130722749472753</v>
      </c>
    </row>
    <row r="477" spans="1:16" x14ac:dyDescent="0.2">
      <c r="A477" s="8" t="s">
        <v>12</v>
      </c>
      <c r="B477" s="183">
        <v>2023</v>
      </c>
      <c r="C477" s="21" t="s">
        <v>6</v>
      </c>
      <c r="D477" s="125">
        <v>2.1769230769230772</v>
      </c>
      <c r="E477" s="125">
        <v>1.9866666666666664</v>
      </c>
      <c r="F477" s="125">
        <v>1.2142857142857142</v>
      </c>
      <c r="G477" s="125">
        <v>0.76363636363636356</v>
      </c>
      <c r="H477" s="125">
        <v>0.5</v>
      </c>
      <c r="I477" s="125">
        <v>0.45454545454545464</v>
      </c>
      <c r="J477" s="125">
        <v>0.40833333333333338</v>
      </c>
      <c r="K477" s="125">
        <v>0.34999999999999992</v>
      </c>
      <c r="L477" s="125">
        <v>1.9</v>
      </c>
      <c r="M477" s="125">
        <v>1.0692307692307694</v>
      </c>
      <c r="N477" s="125">
        <v>1.3192307692307694</v>
      </c>
      <c r="O477" s="285">
        <v>1.3363636363636362</v>
      </c>
      <c r="P477" s="125">
        <f t="shared" si="6"/>
        <v>1.1232679820179821</v>
      </c>
    </row>
    <row r="478" spans="1:16" ht="13.5" thickBot="1" x14ac:dyDescent="0.25">
      <c r="A478" s="10"/>
      <c r="B478" s="183">
        <v>2023</v>
      </c>
      <c r="C478" s="23" t="s">
        <v>7</v>
      </c>
      <c r="D478" s="125">
        <v>1.8769230769230771</v>
      </c>
      <c r="E478" s="125">
        <v>1.6866666666666665</v>
      </c>
      <c r="F478" s="125">
        <v>0.91428571428571437</v>
      </c>
      <c r="G478" s="125">
        <v>0.46363636363636362</v>
      </c>
      <c r="H478" s="125">
        <v>0.2</v>
      </c>
      <c r="I478" s="125">
        <v>0.19999999999999998</v>
      </c>
      <c r="J478" s="125">
        <v>0.14166666666666664</v>
      </c>
      <c r="K478" s="125">
        <v>0.11428571428571428</v>
      </c>
      <c r="L478" s="125">
        <v>1.6</v>
      </c>
      <c r="M478" s="125">
        <v>0.76923076923076927</v>
      </c>
      <c r="N478" s="125">
        <v>1.0192307692307692</v>
      </c>
      <c r="O478" s="285">
        <v>1.0363636363636366</v>
      </c>
      <c r="P478" s="125">
        <f t="shared" si="6"/>
        <v>0.83519078144078163</v>
      </c>
    </row>
    <row r="479" spans="1:16" x14ac:dyDescent="0.2">
      <c r="A479" s="6"/>
      <c r="B479" s="183">
        <v>2023</v>
      </c>
      <c r="C479" s="20" t="s">
        <v>4</v>
      </c>
      <c r="D479" s="125">
        <v>2.3115384615384618</v>
      </c>
      <c r="E479" s="125">
        <v>2.3916666666666666</v>
      </c>
      <c r="F479" s="125">
        <v>1.9000000000000004</v>
      </c>
      <c r="G479" s="125">
        <v>1.2272727272727271</v>
      </c>
      <c r="H479" s="125">
        <v>1.1000000000000001</v>
      </c>
      <c r="I479" s="125">
        <v>0.85454545454545439</v>
      </c>
      <c r="J479" s="125">
        <v>0.94166666666666676</v>
      </c>
      <c r="K479" s="125">
        <v>1.1499999999999999</v>
      </c>
      <c r="L479" s="125">
        <v>1</v>
      </c>
      <c r="M479" s="125">
        <v>1.4038461538461537</v>
      </c>
      <c r="N479" s="125">
        <v>1.4653846153846151</v>
      </c>
      <c r="O479" s="285">
        <v>1.3818181818181818</v>
      </c>
      <c r="P479" s="125">
        <f t="shared" si="6"/>
        <v>1.427311577311577</v>
      </c>
    </row>
    <row r="480" spans="1:16" x14ac:dyDescent="0.2">
      <c r="A480" s="8" t="s">
        <v>14</v>
      </c>
      <c r="B480" s="183">
        <v>2023</v>
      </c>
      <c r="C480" s="21" t="s">
        <v>6</v>
      </c>
      <c r="D480" s="125">
        <v>2.0115384615384615</v>
      </c>
      <c r="E480" s="125">
        <v>2.0916666666666663</v>
      </c>
      <c r="F480" s="125">
        <v>1.5999999999999999</v>
      </c>
      <c r="G480" s="125">
        <v>0.92727272727272736</v>
      </c>
      <c r="H480" s="125">
        <v>0.8</v>
      </c>
      <c r="I480" s="125">
        <v>0.55454545454545467</v>
      </c>
      <c r="J480" s="125">
        <v>0.64166666666666672</v>
      </c>
      <c r="K480" s="125">
        <v>0.85000000000000009</v>
      </c>
      <c r="L480" s="125">
        <v>0.7</v>
      </c>
      <c r="M480" s="125">
        <v>1.1038461538461535</v>
      </c>
      <c r="N480" s="125">
        <v>1.1653846153846152</v>
      </c>
      <c r="O480" s="285">
        <v>1.081818181818182</v>
      </c>
      <c r="P480" s="125">
        <f t="shared" si="6"/>
        <v>1.1273115773115772</v>
      </c>
    </row>
    <row r="481" spans="1:16" ht="13.5" thickBot="1" x14ac:dyDescent="0.25">
      <c r="A481" s="10"/>
      <c r="B481" s="183">
        <v>2023</v>
      </c>
      <c r="C481" s="23" t="s">
        <v>7</v>
      </c>
      <c r="D481" s="125">
        <v>1.7115384615384615</v>
      </c>
      <c r="E481" s="125">
        <v>1.7916666666666663</v>
      </c>
      <c r="F481" s="125">
        <v>1.3000000000000003</v>
      </c>
      <c r="G481" s="125">
        <v>0.6272727272727272</v>
      </c>
      <c r="H481" s="125">
        <v>0.5</v>
      </c>
      <c r="I481" s="125">
        <v>0.29090909090909095</v>
      </c>
      <c r="J481" s="125">
        <v>0.34166666666666662</v>
      </c>
      <c r="K481" s="125">
        <v>0.55000000000000004</v>
      </c>
      <c r="L481" s="125">
        <v>0.4</v>
      </c>
      <c r="M481" s="125">
        <v>0.80384615384615377</v>
      </c>
      <c r="N481" s="125">
        <v>0.86538461538461553</v>
      </c>
      <c r="O481" s="285">
        <v>0.78181818181818175</v>
      </c>
      <c r="P481" s="125">
        <f t="shared" si="6"/>
        <v>0.83034188034188039</v>
      </c>
    </row>
    <row r="482" spans="1:16" x14ac:dyDescent="0.2">
      <c r="A482" s="6"/>
      <c r="B482" s="183">
        <v>2023</v>
      </c>
      <c r="C482" s="20" t="s">
        <v>4</v>
      </c>
      <c r="D482" s="125">
        <v>3.6230769230769235</v>
      </c>
      <c r="E482" s="126"/>
      <c r="F482" s="125">
        <v>1.8000000000000003</v>
      </c>
      <c r="G482" s="125">
        <v>1.4000000000000001</v>
      </c>
      <c r="H482" s="125">
        <v>1.5</v>
      </c>
      <c r="I482" s="125">
        <v>1.3090909090909093</v>
      </c>
      <c r="J482" s="125">
        <v>1.5166666666666668</v>
      </c>
      <c r="K482" s="125">
        <v>2.0499999999999998</v>
      </c>
      <c r="L482" s="125">
        <v>2.7</v>
      </c>
      <c r="M482" s="125">
        <v>3.4923076923076923</v>
      </c>
      <c r="N482" s="125">
        <v>2.8692307692307697</v>
      </c>
      <c r="O482" s="284">
        <v>2.7363636363636363</v>
      </c>
      <c r="P482" s="125">
        <f t="shared" si="6"/>
        <v>2.2724305997033269</v>
      </c>
    </row>
    <row r="483" spans="1:16" x14ac:dyDescent="0.2">
      <c r="A483" s="8" t="s">
        <v>16</v>
      </c>
      <c r="B483" s="183">
        <v>2023</v>
      </c>
      <c r="C483" s="21" t="s">
        <v>6</v>
      </c>
      <c r="D483" s="125">
        <v>3.3230769230769233</v>
      </c>
      <c r="E483" s="126"/>
      <c r="F483" s="125">
        <v>1.4999999999999998</v>
      </c>
      <c r="G483" s="125">
        <v>1.0999999999999999</v>
      </c>
      <c r="H483" s="125">
        <v>1.2</v>
      </c>
      <c r="I483" s="125">
        <v>1.009090909090909</v>
      </c>
      <c r="J483" s="125">
        <v>1.2166666666666666</v>
      </c>
      <c r="K483" s="125">
        <v>1.75</v>
      </c>
      <c r="L483" s="125">
        <v>2.4</v>
      </c>
      <c r="M483" s="125">
        <v>3.1923076923076925</v>
      </c>
      <c r="N483" s="125">
        <v>2.569230769230769</v>
      </c>
      <c r="O483" s="284">
        <v>2.4363636363636361</v>
      </c>
      <c r="P483" s="125">
        <f t="shared" si="6"/>
        <v>1.9724305997033271</v>
      </c>
    </row>
    <row r="484" spans="1:16" ht="13.5" thickBot="1" x14ac:dyDescent="0.25">
      <c r="A484" s="10"/>
      <c r="B484" s="183">
        <v>2023</v>
      </c>
      <c r="C484" s="23" t="s">
        <v>7</v>
      </c>
      <c r="D484" s="125">
        <v>3.023076923076923</v>
      </c>
      <c r="E484" s="126"/>
      <c r="F484" s="125">
        <v>1.2000000000000002</v>
      </c>
      <c r="G484" s="125">
        <v>0.8</v>
      </c>
      <c r="H484" s="125">
        <v>0.9</v>
      </c>
      <c r="I484" s="125">
        <v>0.70909090909090911</v>
      </c>
      <c r="J484" s="125">
        <v>0.91666666666666663</v>
      </c>
      <c r="K484" s="125">
        <v>1.45</v>
      </c>
      <c r="L484" s="125">
        <v>2.1</v>
      </c>
      <c r="M484" s="125">
        <v>2.8853846153846154</v>
      </c>
      <c r="N484" s="125">
        <v>2.2692307692307687</v>
      </c>
      <c r="O484" s="284">
        <v>2.045454545454545</v>
      </c>
      <c r="P484" s="125">
        <f t="shared" si="6"/>
        <v>1.663536766264039</v>
      </c>
    </row>
    <row r="485" spans="1:16" x14ac:dyDescent="0.2">
      <c r="A485" s="6"/>
      <c r="B485" s="183">
        <v>2023</v>
      </c>
      <c r="C485" s="20" t="s">
        <v>4</v>
      </c>
      <c r="D485" s="129">
        <v>3</v>
      </c>
      <c r="E485" s="125">
        <v>3.1371428571428575</v>
      </c>
      <c r="F485" s="125">
        <v>2.0923076923076924</v>
      </c>
      <c r="G485" s="125">
        <v>1.7545454545454546</v>
      </c>
      <c r="H485" s="125">
        <v>1.4</v>
      </c>
      <c r="I485" s="125">
        <v>1.4363636363636365</v>
      </c>
      <c r="J485" s="125">
        <v>1.2916666666666667</v>
      </c>
      <c r="K485" s="125">
        <v>1.4083333333333334</v>
      </c>
      <c r="L485" s="125">
        <v>2.2000000000000002</v>
      </c>
      <c r="M485" s="125">
        <v>1.94</v>
      </c>
      <c r="N485" s="125">
        <v>2.3153846153846156</v>
      </c>
      <c r="O485" s="285">
        <v>2.7000000000000006</v>
      </c>
      <c r="P485" s="125">
        <f t="shared" si="6"/>
        <v>2.0563120213120212</v>
      </c>
    </row>
    <row r="486" spans="1:16" x14ac:dyDescent="0.2">
      <c r="A486" s="8" t="s">
        <v>13</v>
      </c>
      <c r="B486" s="183">
        <v>2023</v>
      </c>
      <c r="C486" s="21" t="s">
        <v>6</v>
      </c>
      <c r="D486" s="129">
        <v>2.7</v>
      </c>
      <c r="E486" s="125">
        <v>2.8371428571428572</v>
      </c>
      <c r="F486" s="125">
        <v>1.7923076923076924</v>
      </c>
      <c r="G486" s="125">
        <v>1.4545454545454546</v>
      </c>
      <c r="H486" s="125">
        <v>1.1000000000000001</v>
      </c>
      <c r="I486" s="125">
        <v>1.1363636363636362</v>
      </c>
      <c r="J486" s="125">
        <v>0.9916666666666667</v>
      </c>
      <c r="K486" s="125">
        <v>1.1083333333333332</v>
      </c>
      <c r="L486" s="125">
        <v>1.9</v>
      </c>
      <c r="M486" s="125">
        <v>1.64</v>
      </c>
      <c r="N486" s="125">
        <v>2.0153846153846153</v>
      </c>
      <c r="O486" s="285">
        <v>2.4</v>
      </c>
      <c r="P486" s="125">
        <f t="shared" si="6"/>
        <v>1.7563120213120211</v>
      </c>
    </row>
    <row r="487" spans="1:16" ht="13.5" thickBot="1" x14ac:dyDescent="0.25">
      <c r="A487" s="10"/>
      <c r="B487" s="183">
        <v>2023</v>
      </c>
      <c r="C487" s="23" t="s">
        <v>7</v>
      </c>
      <c r="D487" s="129">
        <v>2.4</v>
      </c>
      <c r="E487" s="125">
        <v>2.5371428571428569</v>
      </c>
      <c r="F487" s="125">
        <v>1.4923076923076921</v>
      </c>
      <c r="G487" s="125">
        <v>1.1545454545454543</v>
      </c>
      <c r="H487" s="125">
        <v>0.8</v>
      </c>
      <c r="I487" s="125">
        <v>0.83636363636363642</v>
      </c>
      <c r="J487" s="125">
        <v>0.69166666666666676</v>
      </c>
      <c r="K487" s="125">
        <v>0.80833333333333346</v>
      </c>
      <c r="L487" s="125">
        <v>1.6</v>
      </c>
      <c r="M487" s="125">
        <v>1.34</v>
      </c>
      <c r="N487" s="125">
        <v>1.7153846153846151</v>
      </c>
      <c r="O487" s="285">
        <v>2.0999999999999996</v>
      </c>
      <c r="P487" s="125">
        <f t="shared" si="6"/>
        <v>1.4563120213120211</v>
      </c>
    </row>
    <row r="488" spans="1:16" x14ac:dyDescent="0.2">
      <c r="A488" s="6"/>
      <c r="B488" s="183">
        <v>2023</v>
      </c>
      <c r="C488" s="20" t="s">
        <v>4</v>
      </c>
      <c r="D488" s="125">
        <v>3.2615384615384615</v>
      </c>
      <c r="E488" s="126"/>
      <c r="F488" s="125">
        <v>2.5857142857142859</v>
      </c>
      <c r="G488" s="125">
        <v>2.0000000000000004</v>
      </c>
      <c r="H488" s="125">
        <v>1.7</v>
      </c>
      <c r="I488" s="125">
        <v>1.5999999999999999</v>
      </c>
      <c r="J488" s="125">
        <v>1.6083333333333334</v>
      </c>
      <c r="K488" s="125">
        <v>1.6666666666666667</v>
      </c>
      <c r="L488" s="125">
        <v>3.7</v>
      </c>
      <c r="M488" s="125">
        <v>2.2769230769230768</v>
      </c>
      <c r="N488" s="125">
        <v>3.1923076923076916</v>
      </c>
      <c r="O488" s="284">
        <v>2.5999999999999996</v>
      </c>
      <c r="P488" s="125">
        <f t="shared" si="6"/>
        <v>2.381043956043956</v>
      </c>
    </row>
    <row r="489" spans="1:16" x14ac:dyDescent="0.2">
      <c r="A489" s="8" t="s">
        <v>40</v>
      </c>
      <c r="B489" s="183">
        <v>2023</v>
      </c>
      <c r="C489" s="21" t="s">
        <v>6</v>
      </c>
      <c r="D489" s="125">
        <v>2.9615384615384617</v>
      </c>
      <c r="E489" s="126"/>
      <c r="F489" s="125">
        <v>2.2857142857142856</v>
      </c>
      <c r="G489" s="125">
        <v>1.7</v>
      </c>
      <c r="H489" s="125">
        <v>1.4</v>
      </c>
      <c r="I489" s="125">
        <v>1.3</v>
      </c>
      <c r="J489" s="125">
        <v>1.3083333333333333</v>
      </c>
      <c r="K489" s="125">
        <v>1.3666666666666669</v>
      </c>
      <c r="L489" s="125">
        <v>3.4</v>
      </c>
      <c r="M489" s="125">
        <v>1.9769230769230772</v>
      </c>
      <c r="N489" s="125">
        <v>2.8923076923076922</v>
      </c>
      <c r="O489" s="284">
        <v>2.2999999999999994</v>
      </c>
      <c r="P489" s="125">
        <f t="shared" si="6"/>
        <v>2.0810439560439566</v>
      </c>
    </row>
    <row r="490" spans="1:16" ht="13.5" thickBot="1" x14ac:dyDescent="0.25">
      <c r="A490" s="8"/>
      <c r="B490" s="183">
        <v>2023</v>
      </c>
      <c r="C490" s="21" t="s">
        <v>7</v>
      </c>
      <c r="D490" s="125">
        <v>2.661538461538461</v>
      </c>
      <c r="E490" s="126"/>
      <c r="F490" s="125">
        <v>1.9857142857142855</v>
      </c>
      <c r="G490" s="125">
        <v>1.3999999999999997</v>
      </c>
      <c r="H490" s="125">
        <v>1.1000000000000001</v>
      </c>
      <c r="I490" s="125">
        <v>1</v>
      </c>
      <c r="J490" s="125">
        <v>1.0083333333333333</v>
      </c>
      <c r="K490" s="125">
        <v>1.0666666666666667</v>
      </c>
      <c r="L490" s="125">
        <v>3.1</v>
      </c>
      <c r="M490" s="125">
        <v>1.6769230769230767</v>
      </c>
      <c r="N490" s="125">
        <v>2.592307692307692</v>
      </c>
      <c r="O490" s="284">
        <v>2</v>
      </c>
      <c r="P490" s="125">
        <f t="shared" si="6"/>
        <v>1.7810439560439557</v>
      </c>
    </row>
    <row r="491" spans="1:16" x14ac:dyDescent="0.2">
      <c r="A491" s="6"/>
      <c r="B491" s="183">
        <v>2023</v>
      </c>
      <c r="C491" s="20" t="s">
        <v>4</v>
      </c>
      <c r="D491" s="129">
        <v>3.7087912087912094</v>
      </c>
      <c r="E491" s="125">
        <v>3.1991666666666667</v>
      </c>
      <c r="F491" s="125">
        <v>3.1153846153846154</v>
      </c>
      <c r="G491" s="125">
        <v>2.6545454545454548</v>
      </c>
      <c r="H491" s="125">
        <v>1.7</v>
      </c>
      <c r="I491" s="125">
        <v>2.63</v>
      </c>
      <c r="J491" s="125">
        <v>2.1749999999999998</v>
      </c>
      <c r="K491" s="125">
        <v>2.2727272727272729</v>
      </c>
      <c r="L491" s="125">
        <v>3.7</v>
      </c>
      <c r="M491" s="125">
        <v>2.5846153846153843</v>
      </c>
      <c r="N491" s="125">
        <v>2.4923076923076928</v>
      </c>
      <c r="O491" s="284">
        <v>2.581818181818182</v>
      </c>
      <c r="P491" s="125">
        <f t="shared" si="6"/>
        <v>2.7345297064047069</v>
      </c>
    </row>
    <row r="492" spans="1:16" x14ac:dyDescent="0.2">
      <c r="A492" s="8" t="s">
        <v>45</v>
      </c>
      <c r="B492" s="183">
        <v>2023</v>
      </c>
      <c r="C492" s="21" t="s">
        <v>6</v>
      </c>
      <c r="D492" s="129">
        <v>3.4087912087912087</v>
      </c>
      <c r="E492" s="125">
        <v>2.8991666666666673</v>
      </c>
      <c r="F492" s="125">
        <v>2.8153846153846152</v>
      </c>
      <c r="G492" s="125">
        <v>2.3636363636363633</v>
      </c>
      <c r="H492" s="125">
        <v>1.4</v>
      </c>
      <c r="I492" s="125">
        <v>2.63</v>
      </c>
      <c r="J492" s="125">
        <v>1.875</v>
      </c>
      <c r="K492" s="125">
        <v>1.9727272727272727</v>
      </c>
      <c r="L492" s="125">
        <v>3.4</v>
      </c>
      <c r="M492" s="125">
        <v>2.284615384615384</v>
      </c>
      <c r="N492" s="125">
        <v>2.1923076923076925</v>
      </c>
      <c r="O492" s="284">
        <v>2.2818181818181817</v>
      </c>
      <c r="P492" s="125">
        <f t="shared" si="6"/>
        <v>2.4602872821622821</v>
      </c>
    </row>
    <row r="493" spans="1:16" x14ac:dyDescent="0.2">
      <c r="A493" s="136"/>
      <c r="B493" s="183">
        <v>2023</v>
      </c>
      <c r="C493" s="283" t="s">
        <v>7</v>
      </c>
      <c r="D493" s="188">
        <v>3.1087912087912088</v>
      </c>
      <c r="E493" s="138">
        <v>2.5991666666666671</v>
      </c>
      <c r="F493" s="138">
        <v>2.5153846153846149</v>
      </c>
      <c r="G493" s="138">
        <v>2.0545454545454542</v>
      </c>
      <c r="H493" s="138">
        <v>1.1000000000000001</v>
      </c>
      <c r="I493" s="138">
        <v>2.0300000000000002</v>
      </c>
      <c r="J493" s="138">
        <v>1.575</v>
      </c>
      <c r="K493" s="138">
        <v>1.6727272727272726</v>
      </c>
      <c r="L493" s="138">
        <v>3.1</v>
      </c>
      <c r="M493" s="138">
        <v>1.9846153846153849</v>
      </c>
      <c r="N493" s="138">
        <v>1.8923076923076918</v>
      </c>
      <c r="O493" s="286">
        <v>1.9818181818181815</v>
      </c>
      <c r="P493" s="125">
        <f t="shared" ref="P493:P526" si="7">IF(+SUM(D493:O493)=0,"",+AVERAGE(D493:O493))</f>
        <v>2.1345297064047064</v>
      </c>
    </row>
    <row r="494" spans="1:16" x14ac:dyDescent="0.2">
      <c r="A494" s="124" t="s">
        <v>34</v>
      </c>
      <c r="B494" s="124">
        <v>2024</v>
      </c>
      <c r="C494" s="124" t="s">
        <v>4</v>
      </c>
      <c r="D494" s="125">
        <v>1.3730769230769229</v>
      </c>
      <c r="E494" s="125">
        <v>0.99166666666666681</v>
      </c>
      <c r="F494" s="125">
        <v>0.71923076923076923</v>
      </c>
      <c r="G494" s="125">
        <v>0.8</v>
      </c>
      <c r="H494" s="125">
        <v>0.71923076923076923</v>
      </c>
      <c r="I494" s="125">
        <v>1.7</v>
      </c>
      <c r="J494" s="125">
        <v>1.7</v>
      </c>
      <c r="K494" s="125">
        <v>1.45</v>
      </c>
      <c r="L494" s="125">
        <v>1.2</v>
      </c>
      <c r="M494" s="125">
        <v>1.2192307692307691</v>
      </c>
      <c r="N494" s="125">
        <v>0.92499999999999993</v>
      </c>
      <c r="O494" s="284">
        <v>0.71250000000000002</v>
      </c>
      <c r="P494" s="125">
        <f t="shared" si="7"/>
        <v>1.1258279914529914</v>
      </c>
    </row>
    <row r="495" spans="1:16" x14ac:dyDescent="0.2">
      <c r="A495" s="124" t="s">
        <v>5</v>
      </c>
      <c r="B495" s="124">
        <v>2024</v>
      </c>
      <c r="C495" s="124" t="s">
        <v>6</v>
      </c>
      <c r="D495" s="125">
        <v>1.0884615384615386</v>
      </c>
      <c r="E495" s="125">
        <v>0.69166666666666676</v>
      </c>
      <c r="F495" s="125">
        <v>0.41923076923076924</v>
      </c>
      <c r="G495" s="125">
        <v>0.5</v>
      </c>
      <c r="H495" s="125">
        <v>0.41923076923076924</v>
      </c>
      <c r="I495" s="125">
        <v>1.4</v>
      </c>
      <c r="J495" s="125">
        <v>1.4</v>
      </c>
      <c r="K495" s="125">
        <v>1.1428571428571428</v>
      </c>
      <c r="L495" s="125">
        <v>0.9</v>
      </c>
      <c r="M495" s="125">
        <v>0.91923076923076918</v>
      </c>
      <c r="N495" s="125">
        <v>0.625</v>
      </c>
      <c r="O495" s="284">
        <v>0.41249999999999992</v>
      </c>
      <c r="P495" s="125">
        <f t="shared" si="7"/>
        <v>0.82651480463980453</v>
      </c>
    </row>
    <row r="496" spans="1:16" x14ac:dyDescent="0.2">
      <c r="A496" s="124"/>
      <c r="B496" s="124">
        <v>2024</v>
      </c>
      <c r="C496" s="124" t="s">
        <v>7</v>
      </c>
      <c r="D496" s="125">
        <v>0.78076923076923066</v>
      </c>
      <c r="E496" s="125">
        <v>0.39166666666666666</v>
      </c>
      <c r="F496" s="125">
        <v>0.11923076923076925</v>
      </c>
      <c r="G496" s="125">
        <v>0.20000000000000004</v>
      </c>
      <c r="H496" s="125">
        <v>0.11923076923076925</v>
      </c>
      <c r="I496" s="125">
        <v>1.1000000000000001</v>
      </c>
      <c r="J496" s="125">
        <v>1.1000000000000001</v>
      </c>
      <c r="K496" s="125">
        <v>0.8500000000000002</v>
      </c>
      <c r="L496" s="125">
        <v>0.6</v>
      </c>
      <c r="M496" s="125">
        <v>0.61923076923076925</v>
      </c>
      <c r="N496" s="125">
        <v>0.36499999999999999</v>
      </c>
      <c r="O496" s="284">
        <v>0.15714285714285711</v>
      </c>
      <c r="P496" s="125">
        <f t="shared" si="7"/>
        <v>0.5335225885225886</v>
      </c>
    </row>
    <row r="497" spans="1:16" x14ac:dyDescent="0.2">
      <c r="A497" s="124"/>
      <c r="B497" s="124">
        <v>2024</v>
      </c>
      <c r="C497" s="124" t="s">
        <v>4</v>
      </c>
      <c r="D497" s="125">
        <v>2.5999999999999996</v>
      </c>
      <c r="E497" s="125">
        <v>2.0083333333333333</v>
      </c>
      <c r="F497" s="125">
        <v>2.023076923076923</v>
      </c>
      <c r="G497" s="125">
        <v>2.1384615384615384</v>
      </c>
      <c r="H497" s="125">
        <v>2.023076923076923</v>
      </c>
      <c r="I497" s="125">
        <v>2.8</v>
      </c>
      <c r="J497" s="125">
        <v>2.8</v>
      </c>
      <c r="K497" s="125">
        <v>2.778571428571428</v>
      </c>
      <c r="L497" s="125">
        <v>4</v>
      </c>
      <c r="M497" s="125">
        <v>2.5846153846153848</v>
      </c>
      <c r="N497" s="125">
        <v>3.15</v>
      </c>
      <c r="O497" s="284">
        <v>3.0583333333333331</v>
      </c>
      <c r="P497" s="125">
        <f t="shared" si="7"/>
        <v>2.6637057387057386</v>
      </c>
    </row>
    <row r="498" spans="1:16" x14ac:dyDescent="0.2">
      <c r="A498" s="124" t="s">
        <v>8</v>
      </c>
      <c r="B498" s="124">
        <v>2024</v>
      </c>
      <c r="C498" s="124" t="s">
        <v>6</v>
      </c>
      <c r="D498" s="125">
        <v>2.2999999999999998</v>
      </c>
      <c r="E498" s="125">
        <v>1.7083333333333333</v>
      </c>
      <c r="F498" s="125">
        <v>1.723076923076923</v>
      </c>
      <c r="G498" s="125">
        <v>1.8384615384615386</v>
      </c>
      <c r="H498" s="125">
        <v>1.723076923076923</v>
      </c>
      <c r="I498" s="125">
        <v>2.5</v>
      </c>
      <c r="J498" s="125">
        <v>2.5</v>
      </c>
      <c r="K498" s="125">
        <v>2.4714285714285715</v>
      </c>
      <c r="L498" s="125">
        <v>3.7</v>
      </c>
      <c r="M498" s="125">
        <v>2.284615384615384</v>
      </c>
      <c r="N498" s="125">
        <v>2.85</v>
      </c>
      <c r="O498" s="284">
        <v>2.7583333333333329</v>
      </c>
      <c r="P498" s="125">
        <f t="shared" si="7"/>
        <v>2.3631105006105004</v>
      </c>
    </row>
    <row r="499" spans="1:16" x14ac:dyDescent="0.2">
      <c r="A499" s="124"/>
      <c r="B499" s="124">
        <v>2024</v>
      </c>
      <c r="C499" s="124" t="s">
        <v>7</v>
      </c>
      <c r="D499" s="125">
        <v>2</v>
      </c>
      <c r="E499" s="125">
        <v>1.4083333333333332</v>
      </c>
      <c r="F499" s="125">
        <v>1.4230769230769231</v>
      </c>
      <c r="G499" s="125">
        <v>1.5384615384615381</v>
      </c>
      <c r="H499" s="125">
        <v>1.4230769230769231</v>
      </c>
      <c r="I499" s="125">
        <v>2.2000000000000002</v>
      </c>
      <c r="J499" s="125">
        <v>2.2000000000000002</v>
      </c>
      <c r="K499" s="125">
        <v>2.1928571428571426</v>
      </c>
      <c r="L499" s="125">
        <v>3.4</v>
      </c>
      <c r="M499" s="125">
        <v>1.9846153846153847</v>
      </c>
      <c r="N499" s="125">
        <v>2.5499999999999994</v>
      </c>
      <c r="O499" s="284">
        <v>2.4583333333333326</v>
      </c>
      <c r="P499" s="125">
        <f t="shared" si="7"/>
        <v>2.0648962148962147</v>
      </c>
    </row>
    <row r="500" spans="1:16" x14ac:dyDescent="0.2">
      <c r="A500" s="124"/>
      <c r="B500" s="124">
        <v>2024</v>
      </c>
      <c r="C500" s="124" t="s">
        <v>4</v>
      </c>
      <c r="D500" s="125">
        <v>1.2</v>
      </c>
      <c r="E500" s="125">
        <v>1.05</v>
      </c>
      <c r="F500" s="125">
        <v>0.83076923076923082</v>
      </c>
      <c r="G500" s="125">
        <v>0.83076923076923082</v>
      </c>
      <c r="H500" s="125">
        <v>0.83076923076923082</v>
      </c>
      <c r="I500" s="125">
        <v>2</v>
      </c>
      <c r="J500" s="125">
        <v>2</v>
      </c>
      <c r="K500" s="125">
        <v>1.6642857142857144</v>
      </c>
      <c r="L500" s="125">
        <v>2.5</v>
      </c>
      <c r="M500" s="125">
        <v>3.3769230769230769</v>
      </c>
      <c r="N500" s="125">
        <v>2.1916666666666664</v>
      </c>
      <c r="O500" s="284">
        <v>1.5999999999999999</v>
      </c>
      <c r="P500" s="125">
        <f t="shared" si="7"/>
        <v>1.6729319291819291</v>
      </c>
    </row>
    <row r="501" spans="1:16" x14ac:dyDescent="0.2">
      <c r="A501" s="124" t="s">
        <v>9</v>
      </c>
      <c r="B501" s="124">
        <v>2024</v>
      </c>
      <c r="C501" s="124" t="s">
        <v>6</v>
      </c>
      <c r="D501" s="125">
        <v>0.90000000000000013</v>
      </c>
      <c r="E501" s="125">
        <v>0.75</v>
      </c>
      <c r="F501" s="125">
        <v>0.53076923076923077</v>
      </c>
      <c r="G501" s="125">
        <v>0.53076923076923077</v>
      </c>
      <c r="H501" s="125">
        <v>0.53076923076923077</v>
      </c>
      <c r="I501" s="125">
        <v>1.7</v>
      </c>
      <c r="J501" s="125">
        <v>1.7</v>
      </c>
      <c r="K501" s="125">
        <v>1.3428571428571427</v>
      </c>
      <c r="L501" s="125">
        <v>2.2000000000000002</v>
      </c>
      <c r="M501" s="125">
        <v>3.0769230769230771</v>
      </c>
      <c r="N501" s="125">
        <v>1.9083333333333332</v>
      </c>
      <c r="O501" s="284">
        <v>1.3</v>
      </c>
      <c r="P501" s="125">
        <f t="shared" si="7"/>
        <v>1.3725351037851039</v>
      </c>
    </row>
    <row r="502" spans="1:16" x14ac:dyDescent="0.2">
      <c r="A502" s="124"/>
      <c r="B502" s="124">
        <v>2024</v>
      </c>
      <c r="C502" s="124" t="s">
        <v>7</v>
      </c>
      <c r="D502" s="125">
        <v>0.60000000000000009</v>
      </c>
      <c r="E502" s="125">
        <v>0.45</v>
      </c>
      <c r="F502" s="125">
        <v>0.23076923076923081</v>
      </c>
      <c r="G502" s="125">
        <v>0.23076923076923081</v>
      </c>
      <c r="H502" s="125">
        <v>0.23076923076923081</v>
      </c>
      <c r="I502" s="125">
        <v>1.4</v>
      </c>
      <c r="J502" s="125">
        <v>1.4</v>
      </c>
      <c r="K502" s="125">
        <v>1.0642857142857143</v>
      </c>
      <c r="L502" s="125">
        <v>1.9</v>
      </c>
      <c r="M502" s="125">
        <v>2.7769230769230764</v>
      </c>
      <c r="N502" s="125">
        <v>1.6083333333333334</v>
      </c>
      <c r="O502" s="284">
        <v>1</v>
      </c>
      <c r="P502" s="125">
        <f t="shared" si="7"/>
        <v>1.0743208180708181</v>
      </c>
    </row>
    <row r="503" spans="1:16" x14ac:dyDescent="0.2">
      <c r="A503" s="124"/>
      <c r="B503" s="124">
        <v>2024</v>
      </c>
      <c r="C503" s="124" t="s">
        <v>4</v>
      </c>
      <c r="D503" s="125">
        <v>2.023076923076923</v>
      </c>
      <c r="E503" s="125">
        <v>1.6666666666666667</v>
      </c>
      <c r="F503" s="125">
        <v>2.71</v>
      </c>
      <c r="G503" s="125">
        <v>1.7615384615384615</v>
      </c>
      <c r="H503" s="125">
        <v>2.71</v>
      </c>
      <c r="I503" s="125">
        <v>3</v>
      </c>
      <c r="J503" s="125">
        <v>3</v>
      </c>
      <c r="K503" s="125">
        <v>2.6214285714285714</v>
      </c>
      <c r="L503" s="125">
        <v>3.5</v>
      </c>
      <c r="M503" s="125">
        <v>3.3769230769230769</v>
      </c>
      <c r="N503" s="125">
        <v>2.9666666666666663</v>
      </c>
      <c r="O503" s="284">
        <v>2.8000000000000003</v>
      </c>
      <c r="P503" s="125">
        <f t="shared" si="7"/>
        <v>2.6780250305250299</v>
      </c>
    </row>
    <row r="504" spans="1:16" x14ac:dyDescent="0.2">
      <c r="A504" s="124" t="s">
        <v>10</v>
      </c>
      <c r="B504" s="124">
        <v>2024</v>
      </c>
      <c r="C504" s="124" t="s">
        <v>6</v>
      </c>
      <c r="D504" s="125">
        <v>1.723076923076923</v>
      </c>
      <c r="E504" s="125">
        <v>1.3666666666666665</v>
      </c>
      <c r="F504" s="125">
        <v>1.2384615384615383</v>
      </c>
      <c r="G504" s="125">
        <v>1.4615384615384615</v>
      </c>
      <c r="H504" s="125">
        <v>1.2384615384615383</v>
      </c>
      <c r="I504" s="125">
        <v>2.7</v>
      </c>
      <c r="J504" s="125">
        <v>2.7</v>
      </c>
      <c r="K504" s="125">
        <v>2.3214285714285716</v>
      </c>
      <c r="L504" s="125">
        <v>3.2</v>
      </c>
      <c r="M504" s="125">
        <v>3.0769230769230771</v>
      </c>
      <c r="N504" s="125">
        <v>2.6666666666666665</v>
      </c>
      <c r="O504" s="284">
        <v>2.5</v>
      </c>
      <c r="P504" s="125">
        <f t="shared" si="7"/>
        <v>2.1827686202686203</v>
      </c>
    </row>
    <row r="505" spans="1:16" x14ac:dyDescent="0.2">
      <c r="A505" s="124"/>
      <c r="B505" s="124">
        <v>2024</v>
      </c>
      <c r="C505" s="124" t="s">
        <v>7</v>
      </c>
      <c r="D505" s="125">
        <v>1.4230769230769229</v>
      </c>
      <c r="E505" s="125">
        <v>1.0666666666666667</v>
      </c>
      <c r="F505" s="125">
        <v>0.93846153846153857</v>
      </c>
      <c r="G505" s="125">
        <v>1.1615384615384616</v>
      </c>
      <c r="H505" s="125">
        <v>0.93846153846153857</v>
      </c>
      <c r="I505" s="125">
        <v>2.4</v>
      </c>
      <c r="J505" s="125">
        <v>2.4</v>
      </c>
      <c r="K505" s="125">
        <v>2.3785714285714286</v>
      </c>
      <c r="L505" s="125">
        <v>2.9</v>
      </c>
      <c r="M505" s="125">
        <v>2.7769230769230764</v>
      </c>
      <c r="N505" s="125">
        <v>2.3666666666666663</v>
      </c>
      <c r="O505" s="284">
        <v>2.1999999999999997</v>
      </c>
      <c r="P505" s="125">
        <f t="shared" si="7"/>
        <v>1.9125305250305251</v>
      </c>
    </row>
    <row r="506" spans="1:16" x14ac:dyDescent="0.2">
      <c r="A506" s="124"/>
      <c r="B506" s="124">
        <v>2024</v>
      </c>
      <c r="C506" s="124" t="s">
        <v>4</v>
      </c>
      <c r="D506" s="125">
        <v>1.3692307692307693</v>
      </c>
      <c r="E506" s="125">
        <v>1.0833333333333333</v>
      </c>
      <c r="F506" s="125">
        <v>0.78461538461538438</v>
      </c>
      <c r="G506" s="125">
        <v>0.83076923076923093</v>
      </c>
      <c r="H506" s="125">
        <v>0.78461538461538438</v>
      </c>
      <c r="I506" s="125">
        <v>1.7</v>
      </c>
      <c r="J506" s="125">
        <v>1.7</v>
      </c>
      <c r="K506" s="125">
        <v>1.4285714285714284</v>
      </c>
      <c r="L506" s="125">
        <v>2.2000000000000002</v>
      </c>
      <c r="M506" s="125">
        <v>2.0230769230769234</v>
      </c>
      <c r="N506" s="125">
        <v>1.5166666666666666</v>
      </c>
      <c r="O506" s="284">
        <v>1.1583333333333332</v>
      </c>
      <c r="P506" s="125">
        <f t="shared" si="7"/>
        <v>1.3816010378510377</v>
      </c>
    </row>
    <row r="507" spans="1:16" x14ac:dyDescent="0.2">
      <c r="A507" s="124" t="s">
        <v>11</v>
      </c>
      <c r="B507" s="124">
        <v>2024</v>
      </c>
      <c r="C507" s="124" t="s">
        <v>6</v>
      </c>
      <c r="D507" s="125">
        <v>1.0692307692307692</v>
      </c>
      <c r="E507" s="125">
        <v>0.78333333333333333</v>
      </c>
      <c r="F507" s="125">
        <v>0.48461538461538473</v>
      </c>
      <c r="G507" s="125">
        <v>0.53076923076923077</v>
      </c>
      <c r="H507" s="125">
        <v>0.48461538461538473</v>
      </c>
      <c r="I507" s="125">
        <v>1.4</v>
      </c>
      <c r="J507" s="125">
        <v>1.4</v>
      </c>
      <c r="K507" s="125">
        <v>2.6999999999999997</v>
      </c>
      <c r="L507" s="125">
        <v>1.9</v>
      </c>
      <c r="M507" s="125">
        <v>1.723076923076923</v>
      </c>
      <c r="N507" s="125">
        <v>1.2166666666666666</v>
      </c>
      <c r="O507" s="284">
        <v>0.85833333333333339</v>
      </c>
      <c r="P507" s="125">
        <f t="shared" si="7"/>
        <v>1.2125534188034186</v>
      </c>
    </row>
    <row r="508" spans="1:16" x14ac:dyDescent="0.2">
      <c r="A508" s="124"/>
      <c r="B508" s="124">
        <v>2024</v>
      </c>
      <c r="C508" s="124" t="s">
        <v>7</v>
      </c>
      <c r="D508" s="125">
        <v>0.76923076923076905</v>
      </c>
      <c r="E508" s="125">
        <v>0.48333333333333339</v>
      </c>
      <c r="F508" s="125">
        <v>0.18461538461538468</v>
      </c>
      <c r="G508" s="125">
        <v>0.23076923076923081</v>
      </c>
      <c r="H508" s="125">
        <v>0.18461538461538468</v>
      </c>
      <c r="I508" s="125">
        <v>1.1000000000000001</v>
      </c>
      <c r="J508" s="125">
        <v>1.1000000000000001</v>
      </c>
      <c r="K508" s="125">
        <v>0.82857142857142863</v>
      </c>
      <c r="L508" s="125">
        <v>1.6</v>
      </c>
      <c r="M508" s="125">
        <v>1.4230769230769229</v>
      </c>
      <c r="N508" s="125">
        <v>0.91666666666666652</v>
      </c>
      <c r="O508" s="284">
        <v>0.55833333333333324</v>
      </c>
      <c r="P508" s="125">
        <f t="shared" si="7"/>
        <v>0.78160103785103796</v>
      </c>
    </row>
    <row r="509" spans="1:16" x14ac:dyDescent="0.2">
      <c r="A509" s="124"/>
      <c r="B509" s="124">
        <v>2024</v>
      </c>
      <c r="C509" s="124" t="s">
        <v>4</v>
      </c>
      <c r="D509" s="125">
        <v>1.3615384615384616</v>
      </c>
      <c r="E509" s="125">
        <v>1.075</v>
      </c>
      <c r="F509" s="125">
        <v>0.78461538461538438</v>
      </c>
      <c r="G509" s="125">
        <v>0.83076923076923093</v>
      </c>
      <c r="H509" s="125">
        <v>0.78461538461538438</v>
      </c>
      <c r="I509" s="125">
        <v>1.7</v>
      </c>
      <c r="J509" s="125">
        <v>1.7</v>
      </c>
      <c r="K509" s="125">
        <v>1.4285714285714284</v>
      </c>
      <c r="L509" s="125">
        <v>2.2000000000000002</v>
      </c>
      <c r="M509" s="125">
        <v>2.0230769230769234</v>
      </c>
      <c r="N509" s="125">
        <v>1.5416666666666667</v>
      </c>
      <c r="O509" s="284">
        <v>1.1583333333333332</v>
      </c>
      <c r="P509" s="125">
        <f t="shared" si="7"/>
        <v>1.3823489010989007</v>
      </c>
    </row>
    <row r="510" spans="1:16" x14ac:dyDescent="0.2">
      <c r="A510" s="124" t="s">
        <v>12</v>
      </c>
      <c r="B510" s="124">
        <v>2024</v>
      </c>
      <c r="C510" s="124" t="s">
        <v>6</v>
      </c>
      <c r="D510" s="125">
        <v>1.0615384615384615</v>
      </c>
      <c r="E510" s="125">
        <v>0.77500000000000002</v>
      </c>
      <c r="F510" s="125">
        <v>0.48461538461538473</v>
      </c>
      <c r="G510" s="125">
        <v>0.53076923076923077</v>
      </c>
      <c r="H510" s="125">
        <v>0.48461538461538473</v>
      </c>
      <c r="I510" s="125">
        <v>1.4</v>
      </c>
      <c r="J510" s="125">
        <v>1.4</v>
      </c>
      <c r="K510" s="125">
        <v>1.1285714285714286</v>
      </c>
      <c r="L510" s="125">
        <v>1.9</v>
      </c>
      <c r="M510" s="125">
        <v>1.723076923076923</v>
      </c>
      <c r="N510" s="125">
        <v>1.2416666666666667</v>
      </c>
      <c r="O510" s="284">
        <v>0.85833333333333339</v>
      </c>
      <c r="P510" s="125">
        <f t="shared" si="7"/>
        <v>1.0823489010989011</v>
      </c>
    </row>
    <row r="511" spans="1:16" x14ac:dyDescent="0.2">
      <c r="A511" s="124"/>
      <c r="B511" s="124">
        <v>2024</v>
      </c>
      <c r="C511" s="124" t="s">
        <v>7</v>
      </c>
      <c r="D511" s="125">
        <v>0.76153846153846139</v>
      </c>
      <c r="E511" s="125">
        <v>0.47500000000000003</v>
      </c>
      <c r="F511" s="125">
        <v>0.18476923076923082</v>
      </c>
      <c r="G511" s="125">
        <v>0.23076923076923081</v>
      </c>
      <c r="H511" s="125">
        <v>0.18476923076923082</v>
      </c>
      <c r="I511" s="125">
        <v>1.1000000000000001</v>
      </c>
      <c r="J511" s="125">
        <v>1.1000000000000001</v>
      </c>
      <c r="K511" s="125">
        <v>0.82857142857142863</v>
      </c>
      <c r="L511" s="125">
        <v>1.6</v>
      </c>
      <c r="M511" s="125">
        <v>1.4230769230769229</v>
      </c>
      <c r="N511" s="125">
        <v>0.94166666666666654</v>
      </c>
      <c r="O511" s="284">
        <v>0.55833333333333324</v>
      </c>
      <c r="P511" s="125">
        <f t="shared" si="7"/>
        <v>0.78237454212454216</v>
      </c>
    </row>
    <row r="512" spans="1:16" x14ac:dyDescent="0.2">
      <c r="A512" s="124"/>
      <c r="B512" s="124">
        <v>2024</v>
      </c>
      <c r="C512" s="124" t="s">
        <v>4</v>
      </c>
      <c r="D512" s="125">
        <v>1.2461538461538464</v>
      </c>
      <c r="E512" s="125">
        <v>1.0083333333333335</v>
      </c>
      <c r="F512" s="125">
        <v>0.95384615384615401</v>
      </c>
      <c r="G512" s="125">
        <v>0.92307692307692324</v>
      </c>
      <c r="H512" s="125">
        <v>0.95384615384615401</v>
      </c>
      <c r="I512" s="125">
        <v>1.8</v>
      </c>
      <c r="J512" s="125">
        <v>1.8</v>
      </c>
      <c r="K512" s="125">
        <v>1.4285714285714284</v>
      </c>
      <c r="L512" s="125">
        <v>1</v>
      </c>
      <c r="M512" s="125">
        <v>1.0230769230769232</v>
      </c>
      <c r="N512" s="125">
        <v>0.6791666666666667</v>
      </c>
      <c r="O512" s="284">
        <v>0.74583333333333324</v>
      </c>
      <c r="P512" s="125">
        <f t="shared" si="7"/>
        <v>1.1301587301587304</v>
      </c>
    </row>
    <row r="513" spans="1:16" x14ac:dyDescent="0.2">
      <c r="A513" s="124" t="s">
        <v>14</v>
      </c>
      <c r="B513" s="124">
        <v>2024</v>
      </c>
      <c r="C513" s="124" t="s">
        <v>6</v>
      </c>
      <c r="D513" s="125">
        <v>0.94615384615384623</v>
      </c>
      <c r="E513" s="125">
        <v>0.70833333333333337</v>
      </c>
      <c r="F513" s="125">
        <v>0.65384615384615385</v>
      </c>
      <c r="G513" s="125">
        <v>0.62307692307692308</v>
      </c>
      <c r="H513" s="125">
        <v>0.65384615384615385</v>
      </c>
      <c r="I513" s="125">
        <v>1.5</v>
      </c>
      <c r="J513" s="125">
        <v>1.5</v>
      </c>
      <c r="K513" s="125">
        <v>1.1285714285714286</v>
      </c>
      <c r="L513" s="125">
        <v>0.7</v>
      </c>
      <c r="M513" s="125">
        <v>0.74384615384615382</v>
      </c>
      <c r="N513" s="125">
        <v>0.39166666666666666</v>
      </c>
      <c r="O513" s="284">
        <v>0.44583333333333325</v>
      </c>
      <c r="P513" s="125">
        <f t="shared" si="7"/>
        <v>0.83293116605616602</v>
      </c>
    </row>
    <row r="514" spans="1:16" x14ac:dyDescent="0.2">
      <c r="A514" s="124"/>
      <c r="B514" s="124">
        <v>2024</v>
      </c>
      <c r="C514" s="124" t="s">
        <v>7</v>
      </c>
      <c r="D514" s="125">
        <v>0.64615384615384619</v>
      </c>
      <c r="E514" s="125">
        <v>0.40833333333333338</v>
      </c>
      <c r="F514" s="125">
        <v>0.35384615384615387</v>
      </c>
      <c r="G514" s="125">
        <v>0.32307692307692309</v>
      </c>
      <c r="H514" s="125">
        <v>0.35384615384615387</v>
      </c>
      <c r="I514" s="125">
        <v>1.2</v>
      </c>
      <c r="J514" s="125">
        <v>1.2</v>
      </c>
      <c r="K514" s="125">
        <v>0.82857142857142863</v>
      </c>
      <c r="L514" s="125">
        <v>0.3</v>
      </c>
      <c r="M514" s="125">
        <v>0.46846153846153843</v>
      </c>
      <c r="N514" s="125">
        <v>0.10454545454545455</v>
      </c>
      <c r="O514" s="284">
        <v>0.27222222222222225</v>
      </c>
      <c r="P514" s="125">
        <f t="shared" si="7"/>
        <v>0.53825475450475446</v>
      </c>
    </row>
    <row r="515" spans="1:16" x14ac:dyDescent="0.2">
      <c r="A515" s="124"/>
      <c r="B515" s="124">
        <v>2024</v>
      </c>
      <c r="C515" s="124" t="s">
        <v>4</v>
      </c>
      <c r="D515" s="125">
        <v>2.5923076923076924</v>
      </c>
      <c r="E515" s="125">
        <v>2.25</v>
      </c>
      <c r="F515" s="125">
        <v>1.9307692307692308</v>
      </c>
      <c r="G515" s="125">
        <v>2.2923076923076922</v>
      </c>
      <c r="H515" s="125">
        <v>1.9307692307692308</v>
      </c>
      <c r="I515" s="125">
        <v>2.4</v>
      </c>
      <c r="J515" s="125">
        <v>2.4</v>
      </c>
      <c r="K515" s="125">
        <v>2.6857142857142859</v>
      </c>
      <c r="L515" s="125">
        <v>2.7</v>
      </c>
      <c r="M515" s="125">
        <v>2.5615384615384613</v>
      </c>
      <c r="N515" s="125">
        <v>2.3333333333333335</v>
      </c>
      <c r="O515" s="284">
        <v>2.1999999999999997</v>
      </c>
      <c r="P515" s="125">
        <f t="shared" si="7"/>
        <v>2.3563949938949937</v>
      </c>
    </row>
    <row r="516" spans="1:16" x14ac:dyDescent="0.2">
      <c r="A516" s="124" t="s">
        <v>16</v>
      </c>
      <c r="B516" s="124">
        <v>2024</v>
      </c>
      <c r="C516" s="124" t="s">
        <v>6</v>
      </c>
      <c r="D516" s="125">
        <v>2.2923076923076922</v>
      </c>
      <c r="E516" s="125">
        <v>1.8666666666666665</v>
      </c>
      <c r="F516" s="125">
        <v>1.6307692307692305</v>
      </c>
      <c r="G516" s="125">
        <v>1.9923076923076919</v>
      </c>
      <c r="H516" s="125">
        <v>1.6307692307692305</v>
      </c>
      <c r="I516" s="125">
        <v>2.1</v>
      </c>
      <c r="J516" s="125">
        <v>2.1</v>
      </c>
      <c r="K516" s="125">
        <v>2.3857142857142857</v>
      </c>
      <c r="L516" s="125">
        <v>2.4</v>
      </c>
      <c r="M516" s="125">
        <v>2.2615384615384611</v>
      </c>
      <c r="N516" s="125">
        <v>2.0333333333333328</v>
      </c>
      <c r="O516" s="284">
        <v>1.8999999999999997</v>
      </c>
      <c r="P516" s="125">
        <f t="shared" si="7"/>
        <v>2.0494505494505488</v>
      </c>
    </row>
    <row r="517" spans="1:16" x14ac:dyDescent="0.2">
      <c r="A517" s="124"/>
      <c r="B517" s="124">
        <v>2024</v>
      </c>
      <c r="C517" s="124" t="s">
        <v>7</v>
      </c>
      <c r="D517" s="125">
        <v>1.7615384615384617</v>
      </c>
      <c r="E517" s="125">
        <v>1.6499999999999995</v>
      </c>
      <c r="F517" s="125">
        <v>1.3307692307692309</v>
      </c>
      <c r="G517" s="125">
        <v>1.6923076923076921</v>
      </c>
      <c r="H517" s="125">
        <v>1.3307692307692309</v>
      </c>
      <c r="I517" s="125">
        <v>1.8</v>
      </c>
      <c r="J517" s="125">
        <v>1.8</v>
      </c>
      <c r="K517" s="125">
        <v>2.085714285714285</v>
      </c>
      <c r="L517" s="125">
        <v>2.1</v>
      </c>
      <c r="M517" s="125">
        <v>1.9615384615384612</v>
      </c>
      <c r="N517" s="125">
        <v>1.7333333333333334</v>
      </c>
      <c r="O517" s="284">
        <v>1.5999999999999999</v>
      </c>
      <c r="P517" s="125">
        <f t="shared" si="7"/>
        <v>1.7371642246642249</v>
      </c>
    </row>
    <row r="518" spans="1:16" x14ac:dyDescent="0.2">
      <c r="A518" s="124"/>
      <c r="B518" s="124">
        <v>2024</v>
      </c>
      <c r="C518" s="124" t="s">
        <v>4</v>
      </c>
      <c r="D518" s="125">
        <v>2.52</v>
      </c>
      <c r="E518" s="125">
        <v>1.7083333333333333</v>
      </c>
      <c r="F518" s="125">
        <v>1.6833333333333333</v>
      </c>
      <c r="G518" s="125">
        <v>1.5692307692307692</v>
      </c>
      <c r="H518" s="125">
        <v>1.6833333333333333</v>
      </c>
      <c r="I518" s="125">
        <v>2</v>
      </c>
      <c r="J518" s="125">
        <v>2</v>
      </c>
      <c r="K518" s="125">
        <v>1.842857142857143</v>
      </c>
      <c r="L518" s="125">
        <v>3.7</v>
      </c>
      <c r="M518" s="125">
        <v>2.5615384615384613</v>
      </c>
      <c r="N518" s="125">
        <v>2.709090909090909</v>
      </c>
      <c r="O518" s="284">
        <v>2.3909090909090907</v>
      </c>
      <c r="P518" s="125">
        <f t="shared" si="7"/>
        <v>2.1973855311355313</v>
      </c>
    </row>
    <row r="519" spans="1:16" x14ac:dyDescent="0.2">
      <c r="A519" s="124" t="s">
        <v>13</v>
      </c>
      <c r="B519" s="124">
        <v>2024</v>
      </c>
      <c r="C519" s="124" t="s">
        <v>6</v>
      </c>
      <c r="D519" s="125">
        <v>2.2200000000000002</v>
      </c>
      <c r="E519" s="125">
        <v>1.4083333333333334</v>
      </c>
      <c r="F519" s="125">
        <v>1.3833333333333335</v>
      </c>
      <c r="G519" s="125">
        <v>1.2692307692307692</v>
      </c>
      <c r="H519" s="125">
        <v>1.3833333333333335</v>
      </c>
      <c r="I519" s="125">
        <v>1.7</v>
      </c>
      <c r="J519" s="125">
        <v>1.7</v>
      </c>
      <c r="K519" s="125">
        <v>1.5357142857142854</v>
      </c>
      <c r="L519" s="125">
        <v>3.4</v>
      </c>
      <c r="M519" s="125">
        <v>2.2615384615384611</v>
      </c>
      <c r="N519" s="125">
        <v>2.4090909090909087</v>
      </c>
      <c r="O519" s="284">
        <v>2.0909090909090908</v>
      </c>
      <c r="P519" s="125">
        <f t="shared" si="7"/>
        <v>1.8967902930402929</v>
      </c>
    </row>
    <row r="520" spans="1:16" x14ac:dyDescent="0.2">
      <c r="A520" s="124"/>
      <c r="B520" s="124">
        <v>2024</v>
      </c>
      <c r="C520" s="124" t="s">
        <v>7</v>
      </c>
      <c r="D520" s="125">
        <v>1.92</v>
      </c>
      <c r="E520" s="125">
        <v>1.0583333333333333</v>
      </c>
      <c r="F520" s="125">
        <v>1.0833333333333333</v>
      </c>
      <c r="G520" s="125">
        <v>0.96923076923076923</v>
      </c>
      <c r="H520" s="125">
        <v>1.0833333333333333</v>
      </c>
      <c r="I520" s="125">
        <v>1.4</v>
      </c>
      <c r="J520" s="125">
        <v>1.4</v>
      </c>
      <c r="K520" s="125">
        <v>1.2357142857142855</v>
      </c>
      <c r="L520" s="125">
        <v>3.1</v>
      </c>
      <c r="M520" s="125">
        <v>1.9615384615384612</v>
      </c>
      <c r="N520" s="125">
        <v>2.1090909090909089</v>
      </c>
      <c r="O520" s="284">
        <v>1.7909090909090906</v>
      </c>
      <c r="P520" s="125">
        <f t="shared" si="7"/>
        <v>1.5926236263736262</v>
      </c>
    </row>
    <row r="521" spans="1:16" x14ac:dyDescent="0.2">
      <c r="A521" s="124"/>
      <c r="B521" s="124">
        <v>2024</v>
      </c>
      <c r="C521" s="124" t="s">
        <v>4</v>
      </c>
      <c r="D521" s="125">
        <v>1.9846153846153847</v>
      </c>
      <c r="E521" s="125">
        <v>2.0083333333333333</v>
      </c>
      <c r="F521" s="125">
        <v>1.9</v>
      </c>
      <c r="G521" s="125">
        <v>1.8923076923076925</v>
      </c>
      <c r="H521" s="125">
        <v>1.9</v>
      </c>
      <c r="I521" s="125">
        <v>2.7</v>
      </c>
      <c r="J521" s="125">
        <v>2.7</v>
      </c>
      <c r="K521" s="125">
        <v>2.3928571428571428</v>
      </c>
      <c r="L521" s="125">
        <v>3.7</v>
      </c>
      <c r="M521" s="125">
        <v>3.5384615384615383</v>
      </c>
      <c r="N521" s="125">
        <v>3.875</v>
      </c>
      <c r="O521" s="284">
        <v>3.3249999999999997</v>
      </c>
      <c r="P521" s="125">
        <f t="shared" si="7"/>
        <v>2.6597145909645907</v>
      </c>
    </row>
    <row r="522" spans="1:16" x14ac:dyDescent="0.2">
      <c r="A522" s="124" t="s">
        <v>40</v>
      </c>
      <c r="B522" s="124">
        <v>2024</v>
      </c>
      <c r="C522" s="124" t="s">
        <v>6</v>
      </c>
      <c r="D522" s="125">
        <v>1.6846153846153848</v>
      </c>
      <c r="E522" s="125">
        <v>1.7249999999999996</v>
      </c>
      <c r="F522" s="125">
        <v>1.5846153846153848</v>
      </c>
      <c r="G522" s="125">
        <v>1.5923076923076922</v>
      </c>
      <c r="H522" s="125">
        <v>1.5846153846153848</v>
      </c>
      <c r="I522" s="125">
        <v>2.4</v>
      </c>
      <c r="J522" s="125">
        <v>2.4</v>
      </c>
      <c r="K522" s="125">
        <v>2.092857142857143</v>
      </c>
      <c r="L522" s="125">
        <v>3.4</v>
      </c>
      <c r="M522" s="125">
        <v>3.2384615384615389</v>
      </c>
      <c r="N522" s="125">
        <v>3.5750000000000006</v>
      </c>
      <c r="O522" s="284">
        <v>3.0249999999999999</v>
      </c>
      <c r="P522" s="125">
        <f t="shared" si="7"/>
        <v>2.3585393772893775</v>
      </c>
    </row>
    <row r="523" spans="1:16" x14ac:dyDescent="0.2">
      <c r="A523" s="124"/>
      <c r="B523" s="124">
        <v>2024</v>
      </c>
      <c r="C523" s="124" t="s">
        <v>7</v>
      </c>
      <c r="D523" s="125">
        <v>1.3846153846153846</v>
      </c>
      <c r="E523" s="125">
        <v>1.4083333333333334</v>
      </c>
      <c r="F523" s="125">
        <v>1.2984615384615383</v>
      </c>
      <c r="G523" s="125">
        <v>1.2923076923076924</v>
      </c>
      <c r="H523" s="125">
        <v>1.2984615384615383</v>
      </c>
      <c r="I523" s="125">
        <v>2.1</v>
      </c>
      <c r="J523" s="125">
        <v>2.1</v>
      </c>
      <c r="K523" s="125">
        <v>1.7928571428571429</v>
      </c>
      <c r="L523" s="125">
        <v>3.1</v>
      </c>
      <c r="M523" s="125">
        <v>2.9384615384615378</v>
      </c>
      <c r="N523" s="125">
        <v>3.274999999999999</v>
      </c>
      <c r="O523" s="284">
        <v>2.7249999999999996</v>
      </c>
      <c r="P523" s="125">
        <f t="shared" si="7"/>
        <v>2.0594581807081802</v>
      </c>
    </row>
    <row r="524" spans="1:16" x14ac:dyDescent="0.2">
      <c r="A524" s="124"/>
      <c r="B524" s="124">
        <v>2024</v>
      </c>
      <c r="C524" s="124" t="s">
        <v>4</v>
      </c>
      <c r="D524" s="125">
        <v>2</v>
      </c>
      <c r="E524" s="125">
        <v>1.6916666666666667</v>
      </c>
      <c r="F524" s="125">
        <v>2.0083333333333333</v>
      </c>
      <c r="G524" s="125">
        <v>2.3692307692307693</v>
      </c>
      <c r="H524" s="125">
        <v>2.0083333333333333</v>
      </c>
      <c r="I524" s="125">
        <v>3</v>
      </c>
      <c r="J524" s="125">
        <v>3</v>
      </c>
      <c r="K524" s="125">
        <v>2.8400000000000003</v>
      </c>
      <c r="L524" s="125">
        <v>3.6928571428571426</v>
      </c>
      <c r="M524" s="125">
        <v>3.6928571428571426</v>
      </c>
      <c r="N524" s="125">
        <v>3.2769230769230768</v>
      </c>
      <c r="O524" s="284">
        <v>3.4076923076923076</v>
      </c>
      <c r="P524" s="125">
        <f t="shared" si="7"/>
        <v>2.7489911477411475</v>
      </c>
    </row>
    <row r="525" spans="1:16" x14ac:dyDescent="0.2">
      <c r="A525" s="124" t="s">
        <v>45</v>
      </c>
      <c r="B525" s="124">
        <v>2024</v>
      </c>
      <c r="C525" s="124" t="s">
        <v>6</v>
      </c>
      <c r="D525" s="125">
        <v>1.8571428571428572</v>
      </c>
      <c r="E525" s="125">
        <v>1.3916666666666666</v>
      </c>
      <c r="F525" s="125">
        <v>1.7083333333333333</v>
      </c>
      <c r="G525" s="125">
        <v>2.0769230769230771</v>
      </c>
      <c r="H525" s="125">
        <v>1.7083333333333333</v>
      </c>
      <c r="I525" s="125">
        <v>2.7</v>
      </c>
      <c r="J525" s="125">
        <v>2.7</v>
      </c>
      <c r="K525" s="125">
        <v>2.5400000000000005</v>
      </c>
      <c r="L525" s="125">
        <v>3.3928571428571432</v>
      </c>
      <c r="M525" s="125">
        <v>3.3928571428571432</v>
      </c>
      <c r="N525" s="125">
        <v>2.976923076923077</v>
      </c>
      <c r="O525" s="284">
        <v>3.1076923076923082</v>
      </c>
      <c r="P525" s="125">
        <f t="shared" si="7"/>
        <v>2.4627274114774109</v>
      </c>
    </row>
    <row r="526" spans="1:16" x14ac:dyDescent="0.2">
      <c r="A526" s="124"/>
      <c r="B526" s="124">
        <v>2024</v>
      </c>
      <c r="C526" s="124" t="s">
        <v>7</v>
      </c>
      <c r="D526" s="125">
        <v>1.5499999999999996</v>
      </c>
      <c r="E526" s="125">
        <v>1.075</v>
      </c>
      <c r="F526" s="125">
        <v>1.4083333333333332</v>
      </c>
      <c r="G526" s="125">
        <v>1.7692307692307692</v>
      </c>
      <c r="H526" s="125">
        <v>1.4083333333333332</v>
      </c>
      <c r="I526" s="125">
        <v>2.4</v>
      </c>
      <c r="J526" s="125">
        <v>2.4</v>
      </c>
      <c r="K526" s="125">
        <v>2.2399999999999998</v>
      </c>
      <c r="L526" s="125">
        <v>3.0928571428571425</v>
      </c>
      <c r="M526" s="125">
        <v>3.0928571428571425</v>
      </c>
      <c r="N526" s="125">
        <v>2.6769230769230767</v>
      </c>
      <c r="O526" s="284">
        <v>2.807692307692307</v>
      </c>
      <c r="P526" s="125">
        <f t="shared" si="7"/>
        <v>2.1601022588522585</v>
      </c>
    </row>
    <row r="527" spans="1:16" x14ac:dyDescent="0.2"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</row>
    <row r="528" spans="1:16" x14ac:dyDescent="0.2"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</row>
    <row r="529" spans="4:15" x14ac:dyDescent="0.2"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</row>
    <row r="530" spans="4:15" x14ac:dyDescent="0.2"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</row>
    <row r="531" spans="4:15" x14ac:dyDescent="0.2"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</row>
    <row r="532" spans="4:15" x14ac:dyDescent="0.2"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</row>
    <row r="533" spans="4:15" x14ac:dyDescent="0.2"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</row>
    <row r="534" spans="4:15" x14ac:dyDescent="0.2"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</row>
    <row r="535" spans="4:15" x14ac:dyDescent="0.2"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</row>
    <row r="536" spans="4:15" x14ac:dyDescent="0.2"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</row>
    <row r="537" spans="4:15" x14ac:dyDescent="0.2"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</row>
    <row r="538" spans="4:15" x14ac:dyDescent="0.2"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</row>
    <row r="539" spans="4:15" x14ac:dyDescent="0.2"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</row>
    <row r="540" spans="4:15" x14ac:dyDescent="0.2"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</row>
    <row r="541" spans="4:15" x14ac:dyDescent="0.2"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</row>
    <row r="542" spans="4:15" x14ac:dyDescent="0.2"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</row>
    <row r="543" spans="4:15" x14ac:dyDescent="0.2"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</row>
    <row r="544" spans="4:15" x14ac:dyDescent="0.2"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</row>
    <row r="545" spans="4:15" x14ac:dyDescent="0.2"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</row>
    <row r="546" spans="4:15" x14ac:dyDescent="0.2"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</row>
    <row r="547" spans="4:15" x14ac:dyDescent="0.2"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</row>
    <row r="548" spans="4:15" x14ac:dyDescent="0.2"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</row>
    <row r="549" spans="4:15" x14ac:dyDescent="0.2"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</row>
    <row r="550" spans="4:15" x14ac:dyDescent="0.2"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</row>
    <row r="551" spans="4:15" x14ac:dyDescent="0.2"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</row>
    <row r="552" spans="4:15" x14ac:dyDescent="0.2"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</row>
    <row r="553" spans="4:15" x14ac:dyDescent="0.2"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</row>
    <row r="554" spans="4:15" x14ac:dyDescent="0.2"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</row>
    <row r="555" spans="4:15" x14ac:dyDescent="0.2"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</row>
    <row r="556" spans="4:15" x14ac:dyDescent="0.2"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</row>
    <row r="557" spans="4:15" x14ac:dyDescent="0.2"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</row>
    <row r="558" spans="4:15" x14ac:dyDescent="0.2"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</row>
    <row r="559" spans="4:15" x14ac:dyDescent="0.2"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</row>
    <row r="560" spans="4:15" x14ac:dyDescent="0.2"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</row>
    <row r="561" spans="4:15" x14ac:dyDescent="0.2"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</row>
    <row r="562" spans="4:15" x14ac:dyDescent="0.2"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</row>
    <row r="563" spans="4:15" x14ac:dyDescent="0.2"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</row>
    <row r="564" spans="4:15" x14ac:dyDescent="0.2"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</row>
    <row r="565" spans="4:15" x14ac:dyDescent="0.2"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</row>
    <row r="566" spans="4:15" x14ac:dyDescent="0.2"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</row>
    <row r="567" spans="4:15" x14ac:dyDescent="0.2"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</row>
    <row r="568" spans="4:15" x14ac:dyDescent="0.2"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</row>
    <row r="569" spans="4:15" x14ac:dyDescent="0.2"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</row>
    <row r="570" spans="4:15" x14ac:dyDescent="0.2"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</row>
    <row r="571" spans="4:15" x14ac:dyDescent="0.2"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</row>
    <row r="572" spans="4:15" x14ac:dyDescent="0.2"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</row>
    <row r="573" spans="4:15" x14ac:dyDescent="0.2"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</row>
    <row r="574" spans="4:15" x14ac:dyDescent="0.2"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</row>
    <row r="575" spans="4:15" x14ac:dyDescent="0.2"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</row>
    <row r="576" spans="4:15" x14ac:dyDescent="0.2"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</row>
    <row r="577" spans="4:15" x14ac:dyDescent="0.2"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</row>
  </sheetData>
  <autoFilter ref="A4:P328" xr:uid="{00000000-0009-0000-0000-000000000000}"/>
  <phoneticPr fontId="2" type="noConversion"/>
  <pageMargins left="0" right="0" top="0" bottom="0" header="0" footer="0"/>
  <pageSetup scale="10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72"/>
  <sheetViews>
    <sheetView zoomScaleNormal="100" workbookViewId="0">
      <pane ySplit="6" topLeftCell="A7" activePane="bottomLeft" state="frozen"/>
      <selection activeCell="U27" sqref="U27"/>
      <selection pane="bottomLeft" activeCell="A4" sqref="A4"/>
    </sheetView>
  </sheetViews>
  <sheetFormatPr baseColWidth="10" defaultRowHeight="12" x14ac:dyDescent="0.2"/>
  <cols>
    <col min="1" max="1" width="14.5703125" style="190" customWidth="1"/>
    <col min="2" max="2" width="7.140625" style="190" customWidth="1"/>
    <col min="3" max="3" width="8.5703125" style="190" customWidth="1"/>
    <col min="4" max="4" width="10.5703125" style="190" customWidth="1"/>
    <col min="5" max="5" width="8.28515625" style="190" customWidth="1"/>
    <col min="6" max="6" width="7.85546875" style="190" bestFit="1" customWidth="1"/>
    <col min="7" max="7" width="8.7109375" style="190" customWidth="1"/>
    <col min="8" max="8" width="8.85546875" style="190" customWidth="1"/>
    <col min="9" max="9" width="9.42578125" style="190" customWidth="1"/>
    <col min="10" max="10" width="8.7109375" style="190" customWidth="1"/>
    <col min="11" max="12" width="8" style="190" customWidth="1"/>
    <col min="13" max="13" width="7.85546875" style="190" customWidth="1"/>
    <col min="14" max="14" width="7.140625" style="190" customWidth="1"/>
    <col min="15" max="15" width="7.7109375" style="190" customWidth="1"/>
    <col min="16" max="17" width="6.140625" style="190" customWidth="1"/>
    <col min="18" max="16384" width="11.42578125" style="190"/>
  </cols>
  <sheetData>
    <row r="1" spans="1:20" ht="18.75" x14ac:dyDescent="0.2">
      <c r="A1" s="486" t="s">
        <v>17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8"/>
    </row>
    <row r="2" spans="1:20" ht="18.75" x14ac:dyDescent="0.2">
      <c r="A2" s="489" t="s">
        <v>46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1"/>
    </row>
    <row r="3" spans="1:20" ht="18.75" x14ac:dyDescent="0.2">
      <c r="A3" s="492" t="s">
        <v>69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4"/>
    </row>
    <row r="4" spans="1:20" ht="19.5" thickBot="1" x14ac:dyDescent="0.35">
      <c r="A4" s="425"/>
      <c r="B4" s="425"/>
      <c r="C4" s="425"/>
      <c r="D4" s="425"/>
      <c r="E4" s="425"/>
      <c r="F4" s="426"/>
      <c r="G4" s="426"/>
      <c r="H4" s="427"/>
      <c r="I4" s="427"/>
      <c r="J4" s="427"/>
      <c r="K4" s="427"/>
      <c r="L4" s="427"/>
      <c r="M4" s="425"/>
      <c r="N4" s="425"/>
      <c r="O4" s="425"/>
      <c r="P4" s="425"/>
      <c r="Q4" s="425"/>
    </row>
    <row r="5" spans="1:20" ht="19.5" thickBot="1" x14ac:dyDescent="0.35">
      <c r="A5" s="416" t="s">
        <v>0</v>
      </c>
      <c r="B5" s="417" t="s">
        <v>1</v>
      </c>
      <c r="C5" s="418" t="s">
        <v>37</v>
      </c>
      <c r="D5" s="419" t="s">
        <v>38</v>
      </c>
      <c r="E5" s="419" t="s">
        <v>15</v>
      </c>
      <c r="F5" s="419" t="s">
        <v>37</v>
      </c>
      <c r="G5" s="419" t="s">
        <v>38</v>
      </c>
      <c r="H5" s="419" t="s">
        <v>15</v>
      </c>
      <c r="I5" s="419" t="s">
        <v>37</v>
      </c>
      <c r="J5" s="419" t="s">
        <v>38</v>
      </c>
      <c r="K5" s="419" t="s">
        <v>15</v>
      </c>
      <c r="L5" s="419" t="s">
        <v>37</v>
      </c>
      <c r="M5" s="419" t="s">
        <v>38</v>
      </c>
      <c r="N5" s="419" t="s">
        <v>15</v>
      </c>
      <c r="O5" s="419" t="s">
        <v>37</v>
      </c>
      <c r="P5" s="419" t="s">
        <v>38</v>
      </c>
      <c r="Q5" s="420" t="s">
        <v>2</v>
      </c>
    </row>
    <row r="6" spans="1:20" ht="19.5" thickBot="1" x14ac:dyDescent="0.35">
      <c r="A6" s="421"/>
      <c r="B6" s="422"/>
      <c r="C6" s="418" t="s">
        <v>57</v>
      </c>
      <c r="D6" s="423">
        <v>1</v>
      </c>
      <c r="E6" s="423">
        <v>4</v>
      </c>
      <c r="F6" s="423">
        <v>6</v>
      </c>
      <c r="G6" s="423">
        <v>8</v>
      </c>
      <c r="H6" s="423">
        <v>11</v>
      </c>
      <c r="I6" s="423">
        <v>13</v>
      </c>
      <c r="J6" s="423">
        <v>15</v>
      </c>
      <c r="K6" s="423">
        <v>18</v>
      </c>
      <c r="L6" s="423">
        <v>20</v>
      </c>
      <c r="M6" s="423">
        <v>22</v>
      </c>
      <c r="N6" s="423">
        <v>25</v>
      </c>
      <c r="O6" s="423">
        <v>27</v>
      </c>
      <c r="P6" s="423">
        <v>29</v>
      </c>
      <c r="Q6" s="424" t="s">
        <v>3</v>
      </c>
    </row>
    <row r="7" spans="1:20" ht="12.75" thickBot="1" x14ac:dyDescent="0.25"/>
    <row r="8" spans="1:20" ht="18.75" x14ac:dyDescent="0.3">
      <c r="A8" s="428"/>
      <c r="B8" s="429" t="s">
        <v>4</v>
      </c>
      <c r="C8" s="430">
        <v>1.1000000000000001</v>
      </c>
      <c r="D8" s="430">
        <v>0.9</v>
      </c>
      <c r="E8" s="430">
        <v>0.9</v>
      </c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T8" s="230"/>
    </row>
    <row r="9" spans="1:20" ht="18.75" x14ac:dyDescent="0.3">
      <c r="A9" s="431" t="s">
        <v>5</v>
      </c>
      <c r="B9" s="431" t="s">
        <v>6</v>
      </c>
      <c r="C9" s="432">
        <v>0.8</v>
      </c>
      <c r="D9" s="432">
        <v>0.6</v>
      </c>
      <c r="E9" s="432">
        <v>0.6</v>
      </c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T9" s="230"/>
    </row>
    <row r="10" spans="1:20" ht="19.5" thickBot="1" x14ac:dyDescent="0.35">
      <c r="A10" s="433"/>
      <c r="B10" s="433" t="s">
        <v>7</v>
      </c>
      <c r="C10" s="434">
        <v>0.5</v>
      </c>
      <c r="D10" s="434">
        <v>0.3</v>
      </c>
      <c r="E10" s="434">
        <v>0.3</v>
      </c>
      <c r="F10" s="434"/>
      <c r="G10" s="434"/>
      <c r="H10" s="434"/>
      <c r="I10" s="434"/>
      <c r="J10" s="434"/>
      <c r="K10" s="434"/>
      <c r="L10" s="434"/>
      <c r="M10" s="434"/>
      <c r="N10" s="434"/>
      <c r="O10" s="434"/>
      <c r="P10" s="434"/>
      <c r="Q10" s="434"/>
      <c r="T10" s="230"/>
    </row>
    <row r="11" spans="1:20" ht="19.5" thickBot="1" x14ac:dyDescent="0.35">
      <c r="A11" s="431"/>
      <c r="B11" s="431"/>
      <c r="C11" s="435" t="str">
        <f t="shared" ref="C11:E11" si="0">IF(C8="","",IF(C8&gt;B8,"En alza", IF(C8&lt;B8, "En Baja", "Estable")))</f>
        <v>En Baja</v>
      </c>
      <c r="D11" s="435" t="str">
        <f t="shared" si="0"/>
        <v>En Baja</v>
      </c>
      <c r="E11" s="435" t="str">
        <f t="shared" si="0"/>
        <v>Estable</v>
      </c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T11" s="230"/>
    </row>
    <row r="12" spans="1:20" ht="18.75" x14ac:dyDescent="0.3">
      <c r="A12" s="436"/>
      <c r="B12" s="437" t="s">
        <v>4</v>
      </c>
      <c r="C12" s="430">
        <v>2</v>
      </c>
      <c r="D12" s="430">
        <v>2.2000000000000002</v>
      </c>
      <c r="E12" s="430">
        <v>2.2000000000000002</v>
      </c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T12" s="230"/>
    </row>
    <row r="13" spans="1:20" ht="18.75" x14ac:dyDescent="0.3">
      <c r="A13" s="431" t="s">
        <v>8</v>
      </c>
      <c r="B13" s="438" t="s">
        <v>6</v>
      </c>
      <c r="C13" s="432">
        <v>1.8</v>
      </c>
      <c r="D13" s="432">
        <v>1.9</v>
      </c>
      <c r="E13" s="432">
        <v>1.9</v>
      </c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T13" s="230"/>
    </row>
    <row r="14" spans="1:20" ht="19.5" thickBot="1" x14ac:dyDescent="0.35">
      <c r="A14" s="433"/>
      <c r="B14" s="439" t="s">
        <v>7</v>
      </c>
      <c r="C14" s="434">
        <v>1.5</v>
      </c>
      <c r="D14" s="434">
        <v>1.6</v>
      </c>
      <c r="E14" s="434">
        <v>1.6</v>
      </c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T14" s="230"/>
    </row>
    <row r="15" spans="1:20" ht="19.5" thickBot="1" x14ac:dyDescent="0.35">
      <c r="A15" s="431"/>
      <c r="B15" s="431"/>
      <c r="C15" s="435" t="str">
        <f t="shared" ref="C15:E15" si="1">IF(C12="","",IF(C12&gt;B12,"En alza", IF(C12&lt;B12, "En Baja", "Estable")))</f>
        <v>En Baja</v>
      </c>
      <c r="D15" s="435" t="str">
        <f t="shared" si="1"/>
        <v>En alza</v>
      </c>
      <c r="E15" s="435" t="str">
        <f t="shared" si="1"/>
        <v>Estable</v>
      </c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T15" s="230"/>
    </row>
    <row r="16" spans="1:20" ht="18.75" x14ac:dyDescent="0.3">
      <c r="A16" s="436"/>
      <c r="B16" s="436" t="s">
        <v>4</v>
      </c>
      <c r="C16" s="440">
        <v>1.5</v>
      </c>
      <c r="D16" s="440">
        <v>1.1000000000000001</v>
      </c>
      <c r="E16" s="430">
        <v>1.1000000000000001</v>
      </c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T16" s="415"/>
    </row>
    <row r="17" spans="1:20" ht="18.75" x14ac:dyDescent="0.3">
      <c r="A17" s="431" t="s">
        <v>9</v>
      </c>
      <c r="B17" s="431" t="s">
        <v>6</v>
      </c>
      <c r="C17" s="435">
        <v>1.2</v>
      </c>
      <c r="D17" s="435">
        <v>0.8</v>
      </c>
      <c r="E17" s="432">
        <v>0.8</v>
      </c>
      <c r="F17" s="432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T17" s="230"/>
    </row>
    <row r="18" spans="1:20" ht="19.5" thickBot="1" x14ac:dyDescent="0.35">
      <c r="A18" s="433"/>
      <c r="B18" s="433" t="s">
        <v>7</v>
      </c>
      <c r="C18" s="441">
        <v>0.9</v>
      </c>
      <c r="D18" s="441">
        <v>0.5</v>
      </c>
      <c r="E18" s="434">
        <v>0.5</v>
      </c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4"/>
      <c r="Q18" s="434"/>
    </row>
    <row r="19" spans="1:20" ht="19.5" thickBot="1" x14ac:dyDescent="0.35">
      <c r="A19" s="431"/>
      <c r="B19" s="431"/>
      <c r="C19" s="435" t="str">
        <f t="shared" ref="C19:E19" si="2">IF(C16="","",IF(C16&gt;B16,"En alza", IF(C16&lt;B16, "En Baja", "Estable")))</f>
        <v>En Baja</v>
      </c>
      <c r="D19" s="435" t="str">
        <f t="shared" si="2"/>
        <v>En Baja</v>
      </c>
      <c r="E19" s="435" t="str">
        <f t="shared" si="2"/>
        <v>Estable</v>
      </c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</row>
    <row r="20" spans="1:20" ht="18.75" x14ac:dyDescent="0.3">
      <c r="A20" s="436"/>
      <c r="B20" s="436" t="s">
        <v>4</v>
      </c>
      <c r="C20" s="440">
        <v>1.5</v>
      </c>
      <c r="D20" s="440">
        <v>1.8</v>
      </c>
      <c r="E20" s="430">
        <v>1.8</v>
      </c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</row>
    <row r="21" spans="1:20" ht="18.75" x14ac:dyDescent="0.3">
      <c r="A21" s="431" t="s">
        <v>10</v>
      </c>
      <c r="B21" s="431" t="s">
        <v>6</v>
      </c>
      <c r="C21" s="435">
        <v>1.2</v>
      </c>
      <c r="D21" s="435">
        <v>1.5</v>
      </c>
      <c r="E21" s="432">
        <v>1.5</v>
      </c>
      <c r="F21" s="432"/>
      <c r="G21" s="432"/>
      <c r="H21" s="432"/>
      <c r="I21" s="432"/>
      <c r="J21" s="432"/>
      <c r="K21" s="432"/>
      <c r="L21" s="432"/>
      <c r="M21" s="432"/>
      <c r="N21" s="432"/>
      <c r="O21" s="432"/>
      <c r="P21" s="432"/>
      <c r="Q21" s="432"/>
    </row>
    <row r="22" spans="1:20" ht="19.5" thickBot="1" x14ac:dyDescent="0.35">
      <c r="A22" s="433"/>
      <c r="B22" s="433" t="s">
        <v>7</v>
      </c>
      <c r="C22" s="441">
        <v>0.9</v>
      </c>
      <c r="D22" s="441">
        <v>1.2</v>
      </c>
      <c r="E22" s="434">
        <v>1.2</v>
      </c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</row>
    <row r="23" spans="1:20" ht="19.5" thickBot="1" x14ac:dyDescent="0.35">
      <c r="A23" s="431"/>
      <c r="B23" s="431"/>
      <c r="C23" s="435" t="str">
        <f t="shared" ref="C23:E23" si="3">IF(C20="","",IF(C20&gt;B20,"En alza", IF(C20&lt;B20, "En Baja", "Estable")))</f>
        <v>En Baja</v>
      </c>
      <c r="D23" s="435" t="str">
        <f t="shared" si="3"/>
        <v>En alza</v>
      </c>
      <c r="E23" s="435" t="str">
        <f t="shared" si="3"/>
        <v>Estable</v>
      </c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</row>
    <row r="24" spans="1:20" ht="18.75" x14ac:dyDescent="0.3">
      <c r="A24" s="436"/>
      <c r="B24" s="436" t="s">
        <v>4</v>
      </c>
      <c r="C24" s="430">
        <v>1.1000000000000001</v>
      </c>
      <c r="D24" s="430">
        <v>1.1000000000000001</v>
      </c>
      <c r="E24" s="430">
        <v>1.1000000000000001</v>
      </c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</row>
    <row r="25" spans="1:20" ht="18.75" x14ac:dyDescent="0.3">
      <c r="A25" s="431" t="s">
        <v>11</v>
      </c>
      <c r="B25" s="431" t="s">
        <v>6</v>
      </c>
      <c r="C25" s="432">
        <v>0.8</v>
      </c>
      <c r="D25" s="432">
        <v>0.8</v>
      </c>
      <c r="E25" s="432">
        <v>0.8</v>
      </c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</row>
    <row r="26" spans="1:20" ht="19.5" thickBot="1" x14ac:dyDescent="0.35">
      <c r="A26" s="433"/>
      <c r="B26" s="433" t="s">
        <v>7</v>
      </c>
      <c r="C26" s="434">
        <v>0.5</v>
      </c>
      <c r="D26" s="434">
        <v>0.5</v>
      </c>
      <c r="E26" s="434">
        <v>0.5</v>
      </c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</row>
    <row r="27" spans="1:20" ht="19.5" thickBot="1" x14ac:dyDescent="0.35">
      <c r="A27" s="431"/>
      <c r="B27" s="431"/>
      <c r="C27" s="435" t="str">
        <f t="shared" ref="C27:E27" si="4">IF(C24="","",IF(C24&gt;B24,"En alza", IF(C24&lt;B24, "En Baja", "Estable")))</f>
        <v>En Baja</v>
      </c>
      <c r="D27" s="435" t="str">
        <f t="shared" si="4"/>
        <v>Estable</v>
      </c>
      <c r="E27" s="435" t="str">
        <f t="shared" si="4"/>
        <v>Estable</v>
      </c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</row>
    <row r="28" spans="1:20" ht="18.75" x14ac:dyDescent="0.3">
      <c r="A28" s="436"/>
      <c r="B28" s="436" t="s">
        <v>4</v>
      </c>
      <c r="C28" s="430">
        <v>1.2</v>
      </c>
      <c r="D28" s="430">
        <v>1.1000000000000001</v>
      </c>
      <c r="E28" s="430">
        <v>1.1000000000000001</v>
      </c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</row>
    <row r="29" spans="1:20" ht="18.75" x14ac:dyDescent="0.3">
      <c r="A29" s="431" t="s">
        <v>12</v>
      </c>
      <c r="B29" s="431" t="s">
        <v>6</v>
      </c>
      <c r="C29" s="432">
        <v>0.9</v>
      </c>
      <c r="D29" s="432">
        <v>0.8</v>
      </c>
      <c r="E29" s="432">
        <v>0.8</v>
      </c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</row>
    <row r="30" spans="1:20" ht="19.5" thickBot="1" x14ac:dyDescent="0.35">
      <c r="A30" s="433"/>
      <c r="B30" s="433" t="s">
        <v>7</v>
      </c>
      <c r="C30" s="434">
        <v>0.6</v>
      </c>
      <c r="D30" s="434">
        <v>0.5</v>
      </c>
      <c r="E30" s="434">
        <v>0.5</v>
      </c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</row>
    <row r="31" spans="1:20" ht="19.5" thickBot="1" x14ac:dyDescent="0.35">
      <c r="A31" s="431"/>
      <c r="B31" s="431"/>
      <c r="C31" s="435" t="str">
        <f t="shared" ref="C31:E31" si="5">IF(C28="","",IF(C28&gt;B28,"En alza", IF(C28&lt;B28, "En Baja", "Estable")))</f>
        <v>En Baja</v>
      </c>
      <c r="D31" s="435" t="str">
        <f t="shared" si="5"/>
        <v>En Baja</v>
      </c>
      <c r="E31" s="435" t="str">
        <f t="shared" si="5"/>
        <v>Estable</v>
      </c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5"/>
    </row>
    <row r="32" spans="1:20" ht="18.75" x14ac:dyDescent="0.3">
      <c r="A32" s="436"/>
      <c r="B32" s="436" t="s">
        <v>4</v>
      </c>
      <c r="C32" s="440">
        <v>1.2</v>
      </c>
      <c r="D32" s="440">
        <v>1.2</v>
      </c>
      <c r="E32" s="440">
        <v>1.2</v>
      </c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</row>
    <row r="33" spans="1:17" ht="18.75" x14ac:dyDescent="0.3">
      <c r="A33" s="431" t="s">
        <v>14</v>
      </c>
      <c r="B33" s="431" t="s">
        <v>6</v>
      </c>
      <c r="C33" s="435">
        <v>0.9</v>
      </c>
      <c r="D33" s="435">
        <v>0.9</v>
      </c>
      <c r="E33" s="435">
        <v>0.9</v>
      </c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</row>
    <row r="34" spans="1:17" ht="19.5" thickBot="1" x14ac:dyDescent="0.35">
      <c r="A34" s="433"/>
      <c r="B34" s="433" t="s">
        <v>7</v>
      </c>
      <c r="C34" s="441">
        <v>0.6</v>
      </c>
      <c r="D34" s="441">
        <v>0.6</v>
      </c>
      <c r="E34" s="441">
        <v>0.6</v>
      </c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</row>
    <row r="35" spans="1:17" ht="19.5" thickBot="1" x14ac:dyDescent="0.35">
      <c r="A35" s="431"/>
      <c r="B35" s="431"/>
      <c r="C35" s="435" t="str">
        <f t="shared" ref="C35:E35" si="6">IF(C32="","",IF(C32&gt;B32,"En alza", IF(C32&lt;B32, "En Baja", "Estable")))</f>
        <v>En Baja</v>
      </c>
      <c r="D35" s="435" t="str">
        <f t="shared" si="6"/>
        <v>Estable</v>
      </c>
      <c r="E35" s="435" t="str">
        <f t="shared" si="6"/>
        <v>Estable</v>
      </c>
      <c r="F35" s="446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</row>
    <row r="36" spans="1:17" ht="18.75" x14ac:dyDescent="0.3">
      <c r="A36" s="436"/>
      <c r="B36" s="436" t="s">
        <v>4</v>
      </c>
      <c r="C36" s="440">
        <v>2.2000000000000002</v>
      </c>
      <c r="D36" s="440">
        <v>2.2000000000000002</v>
      </c>
      <c r="E36" s="440">
        <v>2.2000000000000002</v>
      </c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</row>
    <row r="37" spans="1:17" ht="18.75" x14ac:dyDescent="0.3">
      <c r="A37" s="431" t="s">
        <v>16</v>
      </c>
      <c r="B37" s="431" t="s">
        <v>6</v>
      </c>
      <c r="C37" s="435">
        <v>1.9</v>
      </c>
      <c r="D37" s="435">
        <v>1.9</v>
      </c>
      <c r="E37" s="435">
        <v>1.9</v>
      </c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</row>
    <row r="38" spans="1:17" ht="19.5" thickBot="1" x14ac:dyDescent="0.35">
      <c r="A38" s="431"/>
      <c r="B38" s="431" t="s">
        <v>7</v>
      </c>
      <c r="C38" s="441">
        <v>1.4</v>
      </c>
      <c r="D38" s="441">
        <v>1.4</v>
      </c>
      <c r="E38" s="441">
        <v>1.4</v>
      </c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</row>
    <row r="39" spans="1:17" ht="19.5" thickBot="1" x14ac:dyDescent="0.35">
      <c r="A39" s="442"/>
      <c r="B39" s="443"/>
      <c r="C39" s="444" t="str">
        <f t="shared" ref="C39:E39" si="7">IF(C36="","",IF(C36&gt;B36,"En alza", IF(C36&lt;B36, "En Baja", "Estable")))</f>
        <v>En Baja</v>
      </c>
      <c r="D39" s="444" t="str">
        <f t="shared" si="7"/>
        <v>Estable</v>
      </c>
      <c r="E39" s="435" t="str">
        <f t="shared" si="7"/>
        <v>Estable</v>
      </c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</row>
    <row r="40" spans="1:17" ht="18.75" x14ac:dyDescent="0.3">
      <c r="A40" s="431"/>
      <c r="B40" s="431" t="s">
        <v>4</v>
      </c>
      <c r="C40" s="440">
        <v>1.5</v>
      </c>
      <c r="D40" s="440">
        <v>2.5</v>
      </c>
      <c r="E40" s="440">
        <v>2.5</v>
      </c>
      <c r="F40" s="440"/>
      <c r="G40" s="440"/>
      <c r="H40" s="440"/>
      <c r="I40" s="440"/>
      <c r="J40" s="440"/>
      <c r="K40" s="440"/>
      <c r="L40" s="440"/>
      <c r="M40" s="440"/>
      <c r="N40" s="440"/>
      <c r="O40" s="440"/>
      <c r="P40" s="440"/>
      <c r="Q40" s="440"/>
    </row>
    <row r="41" spans="1:17" ht="18.75" x14ac:dyDescent="0.3">
      <c r="A41" s="431" t="s">
        <v>13</v>
      </c>
      <c r="B41" s="431" t="s">
        <v>6</v>
      </c>
      <c r="C41" s="435">
        <v>1.2</v>
      </c>
      <c r="D41" s="435">
        <v>2.2000000000000002</v>
      </c>
      <c r="E41" s="435">
        <v>2.2000000000000002</v>
      </c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</row>
    <row r="42" spans="1:17" ht="19.5" thickBot="1" x14ac:dyDescent="0.35">
      <c r="A42" s="431"/>
      <c r="B42" s="431" t="s">
        <v>7</v>
      </c>
      <c r="C42" s="441">
        <v>0.9</v>
      </c>
      <c r="D42" s="441">
        <v>1.9</v>
      </c>
      <c r="E42" s="441">
        <v>1.9</v>
      </c>
      <c r="F42" s="441"/>
      <c r="G42" s="441"/>
      <c r="H42" s="441"/>
      <c r="I42" s="441"/>
      <c r="J42" s="441"/>
      <c r="K42" s="441"/>
      <c r="L42" s="441"/>
      <c r="M42" s="441"/>
      <c r="N42" s="441"/>
      <c r="O42" s="441"/>
      <c r="P42" s="441"/>
      <c r="Q42" s="441"/>
    </row>
    <row r="43" spans="1:17" ht="19.5" thickBot="1" x14ac:dyDescent="0.35">
      <c r="A43" s="442"/>
      <c r="B43" s="443"/>
      <c r="C43" s="444" t="str">
        <f t="shared" ref="C43:E43" si="8">IF(C40="","",IF(C40&gt;B40,"En alza", IF(C40&lt;B40, "En Baja", "Estable")))</f>
        <v>En Baja</v>
      </c>
      <c r="D43" s="444" t="str">
        <f t="shared" si="8"/>
        <v>En alza</v>
      </c>
      <c r="E43" s="435" t="str">
        <f t="shared" si="8"/>
        <v>Estable</v>
      </c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</row>
    <row r="44" spans="1:17" ht="18.75" x14ac:dyDescent="0.3">
      <c r="A44" s="431"/>
      <c r="B44" s="431" t="s">
        <v>4</v>
      </c>
      <c r="C44" s="440">
        <v>1.8</v>
      </c>
      <c r="D44" s="430">
        <v>1.8</v>
      </c>
      <c r="E44" s="430">
        <v>1.8</v>
      </c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</row>
    <row r="45" spans="1:17" ht="18.75" x14ac:dyDescent="0.3">
      <c r="A45" s="431" t="s">
        <v>40</v>
      </c>
      <c r="B45" s="431" t="s">
        <v>6</v>
      </c>
      <c r="C45" s="435">
        <v>1.5</v>
      </c>
      <c r="D45" s="432">
        <v>1.5</v>
      </c>
      <c r="E45" s="432">
        <v>1.5</v>
      </c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</row>
    <row r="46" spans="1:17" ht="19.5" thickBot="1" x14ac:dyDescent="0.35">
      <c r="A46" s="431"/>
      <c r="B46" s="431" t="s">
        <v>7</v>
      </c>
      <c r="C46" s="441">
        <v>1.2</v>
      </c>
      <c r="D46" s="434">
        <v>1.2</v>
      </c>
      <c r="E46" s="434">
        <v>1.2</v>
      </c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</row>
    <row r="47" spans="1:17" ht="19.5" thickBot="1" x14ac:dyDescent="0.35">
      <c r="A47" s="442"/>
      <c r="B47" s="443"/>
      <c r="C47" s="444" t="str">
        <f t="shared" ref="C47:E47" si="9">IF(C44="","",IF(C44&gt;B44,"En alza", IF(C44&lt;B44, "En Baja", "Estable")))</f>
        <v>En Baja</v>
      </c>
      <c r="D47" s="444" t="str">
        <f t="shared" si="9"/>
        <v>Estable</v>
      </c>
      <c r="E47" s="435" t="str">
        <f t="shared" si="9"/>
        <v>Estable</v>
      </c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</row>
    <row r="48" spans="1:17" ht="18.75" x14ac:dyDescent="0.3">
      <c r="A48" s="431"/>
      <c r="B48" s="431" t="s">
        <v>4</v>
      </c>
      <c r="C48" s="435">
        <v>2.2000000000000002</v>
      </c>
      <c r="D48" s="435">
        <v>2.8</v>
      </c>
      <c r="E48" s="440">
        <v>2.8</v>
      </c>
      <c r="F48" s="435"/>
      <c r="G48" s="435"/>
      <c r="H48" s="435"/>
      <c r="I48" s="435"/>
      <c r="J48" s="435"/>
      <c r="K48" s="435"/>
      <c r="L48" s="435"/>
      <c r="M48" s="435"/>
      <c r="N48" s="435"/>
      <c r="O48" s="435"/>
      <c r="P48" s="435"/>
      <c r="Q48" s="435"/>
    </row>
    <row r="49" spans="1:18" ht="18.75" x14ac:dyDescent="0.3">
      <c r="A49" s="431" t="s">
        <v>45</v>
      </c>
      <c r="B49" s="431" t="s">
        <v>6</v>
      </c>
      <c r="C49" s="435">
        <v>1.9</v>
      </c>
      <c r="D49" s="435">
        <v>2.5</v>
      </c>
      <c r="E49" s="435">
        <v>2.5</v>
      </c>
      <c r="F49" s="435"/>
      <c r="G49" s="435"/>
      <c r="H49" s="435"/>
      <c r="I49" s="435"/>
      <c r="J49" s="435"/>
      <c r="K49" s="435"/>
      <c r="L49" s="435"/>
      <c r="M49" s="435"/>
      <c r="N49" s="435"/>
      <c r="O49" s="435"/>
      <c r="P49" s="435"/>
      <c r="Q49" s="435"/>
    </row>
    <row r="50" spans="1:18" ht="19.5" thickBot="1" x14ac:dyDescent="0.35">
      <c r="A50" s="431"/>
      <c r="B50" s="431" t="s">
        <v>7</v>
      </c>
      <c r="C50" s="435">
        <v>1.6</v>
      </c>
      <c r="D50" s="435">
        <v>2.2000000000000002</v>
      </c>
      <c r="E50" s="441">
        <v>2.2000000000000002</v>
      </c>
      <c r="F50" s="435"/>
      <c r="G50" s="435"/>
      <c r="H50" s="435"/>
      <c r="I50" s="435"/>
      <c r="J50" s="435"/>
      <c r="K50" s="435"/>
      <c r="L50" s="435"/>
      <c r="M50" s="435"/>
      <c r="N50" s="435"/>
      <c r="O50" s="435"/>
      <c r="P50" s="435"/>
      <c r="Q50" s="435"/>
    </row>
    <row r="51" spans="1:18" ht="19.5" thickBot="1" x14ac:dyDescent="0.35">
      <c r="A51" s="442"/>
      <c r="B51" s="443"/>
      <c r="C51" s="444" t="str">
        <f t="shared" ref="C51:E51" si="10">IF(C48="","",IF(C48&gt;B48,"En alza", IF(C48&lt;B48, "En Baja", "Estable")))</f>
        <v>En Baja</v>
      </c>
      <c r="D51" s="444" t="str">
        <f t="shared" si="10"/>
        <v>En alza</v>
      </c>
      <c r="E51" s="444" t="str">
        <f t="shared" si="10"/>
        <v>Estable</v>
      </c>
      <c r="F51" s="445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</row>
    <row r="52" spans="1:18" x14ac:dyDescent="0.2">
      <c r="A52" s="380" t="s">
        <v>39</v>
      </c>
      <c r="B52" s="293"/>
      <c r="C52" s="206"/>
      <c r="D52" s="206"/>
      <c r="E52" s="206"/>
      <c r="F52" s="379"/>
      <c r="G52" s="206"/>
      <c r="H52" s="206"/>
      <c r="I52" s="206"/>
      <c r="J52" s="206"/>
      <c r="K52" s="206"/>
      <c r="L52" s="206"/>
      <c r="M52" s="206"/>
      <c r="N52" s="293"/>
      <c r="O52" s="293"/>
      <c r="P52" s="293"/>
      <c r="Q52" s="293"/>
      <c r="R52" s="293"/>
    </row>
    <row r="53" spans="1:18" x14ac:dyDescent="0.2">
      <c r="A53" s="380" t="s">
        <v>42</v>
      </c>
      <c r="B53" s="293"/>
      <c r="C53" s="206"/>
      <c r="D53" s="206"/>
      <c r="E53" s="206"/>
      <c r="F53" s="379"/>
      <c r="G53" s="206"/>
      <c r="H53" s="206"/>
      <c r="I53" s="206"/>
      <c r="J53" s="206"/>
      <c r="K53" s="206"/>
      <c r="L53" s="206"/>
      <c r="M53" s="206"/>
      <c r="N53" s="293"/>
      <c r="O53" s="293"/>
      <c r="P53" s="293"/>
      <c r="Q53" s="293"/>
      <c r="R53" s="293"/>
    </row>
    <row r="54" spans="1:18" x14ac:dyDescent="0.2">
      <c r="A54" s="293"/>
      <c r="B54" s="293"/>
      <c r="C54" s="206"/>
      <c r="D54" s="206"/>
      <c r="E54" s="206"/>
      <c r="F54" s="379"/>
      <c r="G54" s="206"/>
      <c r="H54" s="206"/>
      <c r="I54" s="206"/>
      <c r="J54" s="206"/>
      <c r="K54" s="206"/>
      <c r="L54" s="206"/>
      <c r="M54" s="206"/>
      <c r="N54" s="293"/>
      <c r="O54" s="293"/>
      <c r="P54" s="293"/>
      <c r="Q54" s="293"/>
      <c r="R54" s="293"/>
    </row>
    <row r="55" spans="1:18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8" ht="12.7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8" ht="12.7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8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8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8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8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8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8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8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</sheetData>
  <mergeCells count="3">
    <mergeCell ref="A1:Q1"/>
    <mergeCell ref="A2:Q2"/>
    <mergeCell ref="A3:Q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0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7"/>
  <sheetViews>
    <sheetView zoomScaleNormal="100" zoomScaleSheetLayoutView="100" workbookViewId="0">
      <pane ySplit="6" topLeftCell="A33" activePane="bottomLeft" state="frozen"/>
      <selection activeCell="U27" sqref="U27"/>
      <selection pane="bottomLeft" activeCell="D6" sqref="D6"/>
    </sheetView>
  </sheetViews>
  <sheetFormatPr baseColWidth="10" defaultRowHeight="12" x14ac:dyDescent="0.2"/>
  <cols>
    <col min="1" max="1" width="11.28515625" style="190" customWidth="1"/>
    <col min="2" max="2" width="7.42578125" style="190" customWidth="1"/>
    <col min="3" max="3" width="5.5703125" style="190" hidden="1" customWidth="1"/>
    <col min="4" max="4" width="9.28515625" style="190" customWidth="1"/>
    <col min="5" max="5" width="8.28515625" style="190" customWidth="1"/>
    <col min="6" max="6" width="7" style="190" customWidth="1"/>
    <col min="7" max="7" width="6.85546875" style="190" customWidth="1"/>
    <col min="8" max="8" width="6.7109375" style="190" customWidth="1"/>
    <col min="9" max="9" width="7.140625" style="190" customWidth="1"/>
    <col min="10" max="10" width="7.28515625" style="190" customWidth="1"/>
    <col min="11" max="11" width="7" style="190" customWidth="1"/>
    <col min="12" max="12" width="6.5703125" style="190" customWidth="1"/>
    <col min="13" max="13" width="6.85546875" style="190" customWidth="1"/>
    <col min="14" max="14" width="7.140625" style="190" customWidth="1"/>
    <col min="15" max="15" width="7" style="190" customWidth="1"/>
    <col min="16" max="16" width="6.85546875" style="190" customWidth="1"/>
    <col min="17" max="17" width="6.5703125" style="190" customWidth="1"/>
    <col min="18" max="18" width="6.7109375" style="190" customWidth="1"/>
    <col min="19" max="16384" width="11.42578125" style="190"/>
  </cols>
  <sheetData>
    <row r="1" spans="1:18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18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18" x14ac:dyDescent="0.2">
      <c r="A3" s="465" t="s">
        <v>58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18" ht="12.7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18" ht="12.75" thickBot="1" x14ac:dyDescent="0.25">
      <c r="A5" s="217" t="s">
        <v>0</v>
      </c>
      <c r="B5" s="218" t="s">
        <v>1</v>
      </c>
      <c r="C5" s="219" t="s">
        <v>15</v>
      </c>
      <c r="D5" s="220" t="s">
        <v>38</v>
      </c>
      <c r="E5" s="220" t="s">
        <v>15</v>
      </c>
      <c r="F5" s="220" t="s">
        <v>37</v>
      </c>
      <c r="G5" s="220" t="s">
        <v>38</v>
      </c>
      <c r="H5" s="220" t="s">
        <v>15</v>
      </c>
      <c r="I5" s="220" t="s">
        <v>37</v>
      </c>
      <c r="J5" s="220" t="s">
        <v>38</v>
      </c>
      <c r="K5" s="220" t="s">
        <v>15</v>
      </c>
      <c r="L5" s="220" t="s">
        <v>37</v>
      </c>
      <c r="M5" s="220" t="s">
        <v>38</v>
      </c>
      <c r="N5" s="220" t="s">
        <v>15</v>
      </c>
      <c r="O5" s="220" t="s">
        <v>37</v>
      </c>
      <c r="P5" s="220" t="s">
        <v>38</v>
      </c>
      <c r="Q5" s="220"/>
      <c r="R5" s="221" t="s">
        <v>2</v>
      </c>
    </row>
    <row r="6" spans="1:18" ht="12.75" thickBot="1" x14ac:dyDescent="0.25">
      <c r="A6" s="222"/>
      <c r="B6" s="223"/>
      <c r="C6" s="219" t="s">
        <v>48</v>
      </c>
      <c r="D6" s="224" t="s">
        <v>59</v>
      </c>
      <c r="E6" s="224">
        <v>6</v>
      </c>
      <c r="F6" s="224">
        <v>8</v>
      </c>
      <c r="G6" s="224">
        <v>10</v>
      </c>
      <c r="H6" s="224">
        <v>13</v>
      </c>
      <c r="I6" s="224">
        <v>15</v>
      </c>
      <c r="J6" s="224">
        <v>17</v>
      </c>
      <c r="K6" s="224">
        <v>20</v>
      </c>
      <c r="L6" s="224">
        <v>22</v>
      </c>
      <c r="M6" s="224">
        <v>24</v>
      </c>
      <c r="N6" s="224">
        <v>27</v>
      </c>
      <c r="O6" s="224">
        <v>29</v>
      </c>
      <c r="P6" s="224">
        <v>31</v>
      </c>
      <c r="Q6" s="224"/>
      <c r="R6" s="225" t="s">
        <v>3</v>
      </c>
    </row>
    <row r="7" spans="1:18" ht="12.75" thickBot="1" x14ac:dyDescent="0.25"/>
    <row r="8" spans="1:18" ht="12.95" customHeight="1" x14ac:dyDescent="0.2">
      <c r="A8" s="499"/>
      <c r="B8" s="191"/>
      <c r="C8" s="192"/>
      <c r="D8" s="193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2"/>
      <c r="R8" s="193"/>
    </row>
    <row r="9" spans="1:18" ht="12.95" customHeight="1" x14ac:dyDescent="0.2">
      <c r="A9" s="495"/>
      <c r="B9" s="194"/>
      <c r="C9" s="195"/>
      <c r="D9" s="196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5"/>
      <c r="R9" s="196"/>
    </row>
    <row r="10" spans="1:18" ht="12.95" customHeight="1" thickBot="1" x14ac:dyDescent="0.25">
      <c r="A10" s="500"/>
      <c r="B10" s="194"/>
      <c r="C10" s="195"/>
      <c r="D10" s="196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5"/>
      <c r="R10" s="196"/>
    </row>
    <row r="11" spans="1:18" ht="12.95" customHeight="1" thickBot="1" x14ac:dyDescent="0.25">
      <c r="A11" s="197"/>
      <c r="B11" s="198"/>
      <c r="C11" s="199"/>
      <c r="D11" s="200"/>
      <c r="E11" s="200"/>
      <c r="F11" s="200"/>
      <c r="G11" s="201"/>
      <c r="H11" s="200"/>
      <c r="I11" s="201"/>
      <c r="J11" s="200"/>
      <c r="K11" s="201"/>
      <c r="L11" s="200"/>
      <c r="M11" s="201"/>
      <c r="N11" s="200"/>
      <c r="O11" s="201"/>
      <c r="P11" s="200"/>
      <c r="Q11" s="201"/>
      <c r="R11" s="200"/>
    </row>
    <row r="12" spans="1:18" ht="12.95" customHeight="1" x14ac:dyDescent="0.2">
      <c r="A12" s="497"/>
      <c r="B12" s="194"/>
      <c r="C12" s="195"/>
      <c r="D12" s="196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5"/>
      <c r="R12" s="196"/>
    </row>
    <row r="13" spans="1:18" ht="12.95" customHeight="1" x14ac:dyDescent="0.2">
      <c r="A13" s="496"/>
      <c r="B13" s="194"/>
      <c r="C13" s="195"/>
      <c r="D13" s="196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5"/>
      <c r="R13" s="196"/>
    </row>
    <row r="14" spans="1:18" ht="12.95" customHeight="1" thickBot="1" x14ac:dyDescent="0.25">
      <c r="A14" s="498"/>
      <c r="B14" s="194"/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</row>
    <row r="15" spans="1:18" ht="12.95" customHeight="1" thickBot="1" x14ac:dyDescent="0.25">
      <c r="A15" s="197"/>
      <c r="B15" s="198"/>
      <c r="C15" s="199"/>
      <c r="D15" s="200"/>
      <c r="E15" s="200"/>
      <c r="F15" s="200"/>
      <c r="G15" s="201"/>
      <c r="H15" s="200"/>
      <c r="I15" s="201"/>
      <c r="J15" s="200"/>
      <c r="K15" s="201"/>
      <c r="L15" s="200"/>
      <c r="M15" s="201"/>
      <c r="N15" s="200"/>
      <c r="O15" s="201"/>
      <c r="P15" s="200"/>
      <c r="Q15" s="201"/>
      <c r="R15" s="200"/>
    </row>
    <row r="16" spans="1:18" ht="12.95" customHeight="1" x14ac:dyDescent="0.2">
      <c r="A16" s="497"/>
      <c r="B16" s="194"/>
      <c r="C16" s="195"/>
      <c r="D16" s="196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5"/>
      <c r="R16" s="196"/>
    </row>
    <row r="17" spans="1:18" ht="12.95" customHeight="1" x14ac:dyDescent="0.2">
      <c r="A17" s="496"/>
      <c r="B17" s="194"/>
      <c r="C17" s="195"/>
      <c r="D17" s="196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5"/>
      <c r="R17" s="196"/>
    </row>
    <row r="18" spans="1:18" ht="12.95" customHeight="1" thickBot="1" x14ac:dyDescent="0.25">
      <c r="A18" s="498"/>
      <c r="B18" s="194"/>
      <c r="C18" s="195"/>
      <c r="D18" s="196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5"/>
      <c r="R18" s="196"/>
    </row>
    <row r="19" spans="1:18" ht="12.95" customHeight="1" thickBot="1" x14ac:dyDescent="0.25">
      <c r="A19" s="197"/>
      <c r="B19" s="198"/>
      <c r="C19" s="199"/>
      <c r="D19" s="200"/>
      <c r="E19" s="200"/>
      <c r="F19" s="200"/>
      <c r="G19" s="201"/>
      <c r="H19" s="200"/>
      <c r="I19" s="201"/>
      <c r="J19" s="200"/>
      <c r="K19" s="201"/>
      <c r="L19" s="200"/>
      <c r="M19" s="201"/>
      <c r="N19" s="200"/>
      <c r="O19" s="201"/>
      <c r="P19" s="200"/>
      <c r="Q19" s="201"/>
      <c r="R19" s="200"/>
    </row>
    <row r="20" spans="1:18" ht="12.95" customHeight="1" x14ac:dyDescent="0.2">
      <c r="A20" s="499"/>
      <c r="B20" s="194"/>
      <c r="C20" s="195"/>
      <c r="D20" s="196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5"/>
      <c r="R20" s="196"/>
    </row>
    <row r="21" spans="1:18" ht="12.95" customHeight="1" x14ac:dyDescent="0.2">
      <c r="A21" s="495"/>
      <c r="B21" s="194"/>
      <c r="C21" s="195"/>
      <c r="D21" s="196"/>
      <c r="E21" s="195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5"/>
      <c r="R21" s="196"/>
    </row>
    <row r="22" spans="1:18" ht="12.95" customHeight="1" thickBot="1" x14ac:dyDescent="0.25">
      <c r="A22" s="495"/>
      <c r="B22" s="194"/>
      <c r="C22" s="195"/>
      <c r="D22" s="196"/>
      <c r="E22" s="195"/>
      <c r="F22" s="196"/>
      <c r="G22" s="195"/>
      <c r="H22" s="196"/>
      <c r="I22" s="195"/>
      <c r="J22" s="196"/>
      <c r="K22" s="195"/>
      <c r="L22" s="196"/>
      <c r="M22" s="195"/>
      <c r="N22" s="202"/>
      <c r="O22" s="203"/>
      <c r="P22" s="202"/>
      <c r="Q22" s="203"/>
      <c r="R22" s="202"/>
    </row>
    <row r="23" spans="1:18" ht="15" customHeight="1" thickBot="1" x14ac:dyDescent="0.25">
      <c r="A23" s="197"/>
      <c r="B23" s="198"/>
      <c r="C23" s="199"/>
      <c r="D23" s="200"/>
      <c r="E23" s="200"/>
      <c r="F23" s="200"/>
      <c r="G23" s="201"/>
      <c r="H23" s="200"/>
      <c r="I23" s="201"/>
      <c r="J23" s="200"/>
      <c r="K23" s="201"/>
      <c r="L23" s="200"/>
      <c r="M23" s="201"/>
      <c r="N23" s="204"/>
      <c r="O23" s="205"/>
      <c r="P23" s="204"/>
      <c r="Q23" s="205"/>
      <c r="R23" s="204"/>
    </row>
    <row r="24" spans="1:18" ht="12.95" customHeight="1" x14ac:dyDescent="0.2">
      <c r="A24" s="495"/>
      <c r="B24" s="194"/>
      <c r="C24" s="195"/>
      <c r="D24" s="196"/>
      <c r="E24" s="195"/>
      <c r="F24" s="196"/>
      <c r="G24" s="195"/>
      <c r="H24" s="196"/>
      <c r="I24" s="195"/>
      <c r="J24" s="196"/>
      <c r="K24" s="195"/>
      <c r="L24" s="196"/>
      <c r="M24" s="195"/>
      <c r="N24" s="202"/>
      <c r="O24" s="203"/>
      <c r="P24" s="202"/>
      <c r="Q24" s="203"/>
      <c r="R24" s="202"/>
    </row>
    <row r="25" spans="1:18" ht="12.95" customHeight="1" x14ac:dyDescent="0.2">
      <c r="A25" s="495"/>
      <c r="B25" s="194"/>
      <c r="C25" s="195"/>
      <c r="D25" s="196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5"/>
      <c r="P25" s="196"/>
      <c r="Q25" s="195"/>
      <c r="R25" s="196"/>
    </row>
    <row r="26" spans="1:18" ht="12.95" customHeight="1" thickBot="1" x14ac:dyDescent="0.25">
      <c r="A26" s="495"/>
      <c r="B26" s="194"/>
      <c r="C26" s="195"/>
      <c r="D26" s="196"/>
      <c r="E26" s="195"/>
      <c r="F26" s="196"/>
      <c r="G26" s="195"/>
      <c r="H26" s="196"/>
      <c r="I26" s="195"/>
      <c r="J26" s="196"/>
      <c r="K26" s="195"/>
      <c r="L26" s="196"/>
      <c r="M26" s="195"/>
      <c r="N26" s="202"/>
      <c r="O26" s="203"/>
      <c r="P26" s="202"/>
      <c r="Q26" s="203"/>
      <c r="R26" s="202"/>
    </row>
    <row r="27" spans="1:18" ht="12.95" customHeight="1" thickBot="1" x14ac:dyDescent="0.25">
      <c r="A27" s="197"/>
      <c r="B27" s="198"/>
      <c r="C27" s="199"/>
      <c r="D27" s="200"/>
      <c r="E27" s="200"/>
      <c r="F27" s="200"/>
      <c r="G27" s="201"/>
      <c r="H27" s="200"/>
      <c r="I27" s="201"/>
      <c r="J27" s="200"/>
      <c r="K27" s="201"/>
      <c r="L27" s="200"/>
      <c r="M27" s="201"/>
      <c r="N27" s="204"/>
      <c r="O27" s="205"/>
      <c r="P27" s="204"/>
      <c r="Q27" s="205"/>
      <c r="R27" s="204"/>
    </row>
    <row r="28" spans="1:18" ht="12.95" customHeight="1" x14ac:dyDescent="0.2">
      <c r="A28" s="497"/>
      <c r="B28" s="194"/>
      <c r="C28" s="206"/>
      <c r="D28" s="196"/>
      <c r="E28" s="195"/>
      <c r="F28" s="196"/>
      <c r="G28" s="195"/>
      <c r="H28" s="207"/>
      <c r="I28" s="206"/>
      <c r="J28" s="207"/>
      <c r="K28" s="206"/>
      <c r="L28" s="207"/>
      <c r="M28" s="206"/>
      <c r="N28" s="202"/>
      <c r="O28" s="203"/>
      <c r="P28" s="202"/>
      <c r="Q28" s="203"/>
      <c r="R28" s="202"/>
    </row>
    <row r="29" spans="1:18" ht="12.95" customHeight="1" x14ac:dyDescent="0.2">
      <c r="A29" s="496"/>
      <c r="B29" s="194"/>
      <c r="C29" s="206"/>
      <c r="D29" s="196"/>
      <c r="E29" s="195"/>
      <c r="F29" s="196"/>
      <c r="G29" s="195"/>
      <c r="H29" s="207"/>
      <c r="I29" s="206"/>
      <c r="J29" s="207"/>
      <c r="K29" s="206"/>
      <c r="L29" s="207"/>
      <c r="M29" s="206"/>
      <c r="N29" s="202"/>
      <c r="O29" s="203"/>
      <c r="P29" s="202"/>
      <c r="Q29" s="203"/>
      <c r="R29" s="202"/>
    </row>
    <row r="30" spans="1:18" ht="12.95" customHeight="1" thickBot="1" x14ac:dyDescent="0.25">
      <c r="A30" s="498"/>
      <c r="B30" s="194"/>
      <c r="C30" s="206"/>
      <c r="D30" s="196"/>
      <c r="E30" s="195"/>
      <c r="F30" s="196"/>
      <c r="G30" s="195"/>
      <c r="H30" s="207"/>
      <c r="I30" s="206"/>
      <c r="J30" s="207"/>
      <c r="K30" s="206"/>
      <c r="L30" s="207"/>
      <c r="M30" s="206"/>
      <c r="N30" s="202"/>
      <c r="O30" s="203"/>
      <c r="P30" s="202"/>
      <c r="Q30" s="203"/>
      <c r="R30" s="202"/>
    </row>
    <row r="31" spans="1:18" ht="12.95" customHeight="1" thickBot="1" x14ac:dyDescent="0.25">
      <c r="A31" s="197"/>
      <c r="B31" s="198"/>
      <c r="C31" s="201"/>
      <c r="D31" s="200"/>
      <c r="E31" s="200"/>
      <c r="F31" s="200"/>
      <c r="G31" s="201"/>
      <c r="H31" s="200"/>
      <c r="I31" s="201"/>
      <c r="J31" s="200"/>
      <c r="K31" s="201"/>
      <c r="L31" s="200"/>
      <c r="M31" s="201"/>
      <c r="N31" s="204"/>
      <c r="O31" s="205"/>
      <c r="P31" s="204"/>
      <c r="Q31" s="205"/>
      <c r="R31" s="204"/>
    </row>
    <row r="32" spans="1:18" ht="12.95" customHeight="1" x14ac:dyDescent="0.2">
      <c r="A32" s="496"/>
      <c r="B32" s="194"/>
      <c r="C32" s="206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2"/>
      <c r="O32" s="203"/>
      <c r="P32" s="202"/>
      <c r="Q32" s="203"/>
      <c r="R32" s="202"/>
    </row>
    <row r="33" spans="1:18" ht="12.95" customHeight="1" x14ac:dyDescent="0.2">
      <c r="A33" s="496"/>
      <c r="B33" s="194"/>
      <c r="C33" s="206"/>
      <c r="D33" s="202"/>
      <c r="E33" s="203"/>
      <c r="F33" s="202"/>
      <c r="G33" s="203"/>
      <c r="H33" s="202"/>
      <c r="I33" s="203"/>
      <c r="J33" s="202"/>
      <c r="K33" s="203"/>
      <c r="L33" s="202"/>
      <c r="M33" s="203"/>
      <c r="N33" s="202"/>
      <c r="O33" s="203"/>
      <c r="P33" s="202"/>
      <c r="Q33" s="203"/>
      <c r="R33" s="202"/>
    </row>
    <row r="34" spans="1:18" ht="12.95" customHeight="1" thickBot="1" x14ac:dyDescent="0.25">
      <c r="A34" s="496"/>
      <c r="B34" s="194"/>
      <c r="C34" s="206"/>
      <c r="D34" s="202"/>
      <c r="E34" s="203"/>
      <c r="F34" s="202"/>
      <c r="G34" s="203"/>
      <c r="H34" s="202"/>
      <c r="I34" s="203"/>
      <c r="J34" s="202"/>
      <c r="K34" s="203"/>
      <c r="L34" s="202"/>
      <c r="M34" s="203"/>
      <c r="N34" s="202"/>
      <c r="O34" s="203"/>
      <c r="P34" s="202"/>
      <c r="Q34" s="203"/>
      <c r="R34" s="202"/>
    </row>
    <row r="35" spans="1:18" ht="12.95" customHeight="1" thickBot="1" x14ac:dyDescent="0.25">
      <c r="A35" s="197"/>
      <c r="B35" s="198"/>
      <c r="C35" s="201"/>
      <c r="D35" s="200"/>
      <c r="E35" s="200"/>
      <c r="F35" s="200"/>
      <c r="G35" s="201"/>
      <c r="H35" s="200"/>
      <c r="I35" s="201"/>
      <c r="J35" s="200"/>
      <c r="K35" s="201"/>
      <c r="L35" s="200"/>
      <c r="M35" s="201"/>
      <c r="N35" s="204"/>
      <c r="O35" s="205"/>
      <c r="P35" s="204"/>
      <c r="Q35" s="205"/>
      <c r="R35" s="204"/>
    </row>
    <row r="36" spans="1:18" ht="12.95" customHeight="1" x14ac:dyDescent="0.2">
      <c r="A36" s="496"/>
      <c r="B36" s="194"/>
      <c r="C36" s="206"/>
      <c r="D36" s="196"/>
      <c r="E36" s="195"/>
      <c r="F36" s="196"/>
      <c r="G36" s="195"/>
      <c r="H36" s="207"/>
      <c r="I36" s="206"/>
      <c r="J36" s="207"/>
      <c r="K36" s="206"/>
      <c r="L36" s="207"/>
      <c r="M36" s="206"/>
      <c r="N36" s="202"/>
      <c r="O36" s="203"/>
      <c r="P36" s="202"/>
      <c r="Q36" s="203"/>
      <c r="R36" s="202"/>
    </row>
    <row r="37" spans="1:18" ht="15" customHeight="1" x14ac:dyDescent="0.2">
      <c r="A37" s="496"/>
      <c r="B37" s="194"/>
      <c r="C37" s="206"/>
      <c r="D37" s="196"/>
      <c r="E37" s="195"/>
      <c r="F37" s="196"/>
      <c r="G37" s="195"/>
      <c r="H37" s="207"/>
      <c r="I37" s="206"/>
      <c r="J37" s="207"/>
      <c r="K37" s="206"/>
      <c r="L37" s="207"/>
      <c r="M37" s="206"/>
      <c r="N37" s="202"/>
      <c r="O37" s="203"/>
      <c r="P37" s="202"/>
      <c r="Q37" s="203"/>
      <c r="R37" s="202"/>
    </row>
    <row r="38" spans="1:18" ht="12.75" customHeight="1" thickBot="1" x14ac:dyDescent="0.25">
      <c r="A38" s="496"/>
      <c r="B38" s="194"/>
      <c r="C38" s="206"/>
      <c r="D38" s="196"/>
      <c r="E38" s="195"/>
      <c r="F38" s="196"/>
      <c r="G38" s="195"/>
      <c r="H38" s="207"/>
      <c r="I38" s="206"/>
      <c r="J38" s="207"/>
      <c r="K38" s="206"/>
      <c r="L38" s="207"/>
      <c r="M38" s="206"/>
      <c r="N38" s="202"/>
      <c r="O38" s="203"/>
      <c r="P38" s="202"/>
      <c r="Q38" s="203"/>
      <c r="R38" s="202"/>
    </row>
    <row r="39" spans="1:18" ht="12.75" customHeight="1" thickBot="1" x14ac:dyDescent="0.25">
      <c r="A39" s="197"/>
      <c r="B39" s="198"/>
      <c r="C39" s="201"/>
      <c r="D39" s="200"/>
      <c r="E39" s="200"/>
      <c r="F39" s="200"/>
      <c r="G39" s="201"/>
      <c r="H39" s="200"/>
      <c r="I39" s="201"/>
      <c r="J39" s="200"/>
      <c r="K39" s="201"/>
      <c r="L39" s="200"/>
      <c r="M39" s="201"/>
      <c r="N39" s="204"/>
      <c r="O39" s="205"/>
      <c r="P39" s="204"/>
      <c r="Q39" s="205"/>
      <c r="R39" s="204"/>
    </row>
    <row r="40" spans="1:18" ht="12.95" customHeight="1" x14ac:dyDescent="0.2">
      <c r="A40" s="496"/>
      <c r="B40" s="194"/>
      <c r="C40" s="206"/>
      <c r="D40" s="202"/>
      <c r="E40" s="203"/>
      <c r="F40" s="202"/>
      <c r="G40" s="203"/>
      <c r="H40" s="202"/>
      <c r="I40" s="203"/>
      <c r="J40" s="202"/>
      <c r="K40" s="203"/>
      <c r="L40" s="202"/>
      <c r="M40" s="203"/>
      <c r="N40" s="202"/>
      <c r="O40" s="203"/>
      <c r="P40" s="202"/>
      <c r="Q40" s="203"/>
      <c r="R40" s="202"/>
    </row>
    <row r="41" spans="1:18" ht="12.95" customHeight="1" x14ac:dyDescent="0.2">
      <c r="A41" s="496"/>
      <c r="B41" s="194"/>
      <c r="C41" s="206"/>
      <c r="D41" s="202"/>
      <c r="E41" s="203"/>
      <c r="F41" s="202"/>
      <c r="G41" s="203"/>
      <c r="H41" s="202"/>
      <c r="I41" s="203"/>
      <c r="J41" s="202"/>
      <c r="K41" s="203"/>
      <c r="L41" s="202"/>
      <c r="M41" s="203"/>
      <c r="N41" s="202"/>
      <c r="O41" s="203"/>
      <c r="P41" s="202"/>
      <c r="Q41" s="203"/>
      <c r="R41" s="202"/>
    </row>
    <row r="42" spans="1:18" ht="12.95" customHeight="1" thickBot="1" x14ac:dyDescent="0.25">
      <c r="A42" s="496"/>
      <c r="B42" s="194"/>
      <c r="C42" s="206"/>
      <c r="D42" s="202"/>
      <c r="E42" s="203"/>
      <c r="F42" s="202"/>
      <c r="G42" s="203"/>
      <c r="H42" s="202"/>
      <c r="I42" s="203"/>
      <c r="J42" s="202"/>
      <c r="K42" s="203"/>
      <c r="L42" s="202"/>
      <c r="M42" s="203"/>
      <c r="N42" s="202"/>
      <c r="O42" s="203"/>
      <c r="P42" s="202"/>
      <c r="Q42" s="203"/>
      <c r="R42" s="202"/>
    </row>
    <row r="43" spans="1:18" ht="12.95" customHeight="1" thickBot="1" x14ac:dyDescent="0.25">
      <c r="A43" s="197"/>
      <c r="B43" s="198"/>
      <c r="C43" s="201"/>
      <c r="D43" s="200"/>
      <c r="E43" s="200"/>
      <c r="F43" s="200"/>
      <c r="G43" s="201"/>
      <c r="H43" s="200"/>
      <c r="I43" s="201"/>
      <c r="J43" s="200"/>
      <c r="K43" s="201"/>
      <c r="L43" s="200"/>
      <c r="M43" s="201"/>
      <c r="N43" s="204"/>
      <c r="O43" s="205"/>
      <c r="P43" s="204"/>
      <c r="Q43" s="205"/>
      <c r="R43" s="204"/>
    </row>
    <row r="44" spans="1:18" ht="12.95" customHeight="1" x14ac:dyDescent="0.2">
      <c r="A44" s="495"/>
      <c r="B44" s="194"/>
      <c r="C44" s="206"/>
      <c r="D44" s="196"/>
      <c r="E44" s="195"/>
      <c r="F44" s="196"/>
      <c r="G44" s="195"/>
      <c r="H44" s="202"/>
      <c r="I44" s="203"/>
      <c r="J44" s="202"/>
      <c r="K44" s="203"/>
      <c r="L44" s="202"/>
      <c r="M44" s="203"/>
      <c r="N44" s="202"/>
      <c r="O44" s="203"/>
      <c r="P44" s="202"/>
      <c r="Q44" s="203"/>
      <c r="R44" s="202"/>
    </row>
    <row r="45" spans="1:18" ht="12.95" customHeight="1" x14ac:dyDescent="0.2">
      <c r="A45" s="495"/>
      <c r="B45" s="194"/>
      <c r="C45" s="206"/>
      <c r="D45" s="196"/>
      <c r="E45" s="195"/>
      <c r="F45" s="196"/>
      <c r="G45" s="195"/>
      <c r="H45" s="202"/>
      <c r="I45" s="203"/>
      <c r="J45" s="202"/>
      <c r="K45" s="203"/>
      <c r="L45" s="202"/>
      <c r="M45" s="203"/>
      <c r="N45" s="202"/>
      <c r="O45" s="203"/>
      <c r="P45" s="202"/>
      <c r="Q45" s="203"/>
      <c r="R45" s="202"/>
    </row>
    <row r="46" spans="1:18" ht="12.95" customHeight="1" thickBot="1" x14ac:dyDescent="0.25">
      <c r="A46" s="495"/>
      <c r="B46" s="194"/>
      <c r="C46" s="206"/>
      <c r="D46" s="196"/>
      <c r="E46" s="195"/>
      <c r="F46" s="196"/>
      <c r="G46" s="195"/>
      <c r="H46" s="202"/>
      <c r="I46" s="203"/>
      <c r="J46" s="202"/>
      <c r="K46" s="203"/>
      <c r="L46" s="202"/>
      <c r="M46" s="203"/>
      <c r="N46" s="202"/>
      <c r="O46" s="203"/>
      <c r="P46" s="202"/>
      <c r="Q46" s="203"/>
      <c r="R46" s="202"/>
    </row>
    <row r="47" spans="1:18" ht="12.95" customHeight="1" thickBot="1" x14ac:dyDescent="0.25">
      <c r="A47" s="197"/>
      <c r="B47" s="198"/>
      <c r="C47" s="201"/>
      <c r="D47" s="200"/>
      <c r="E47" s="200"/>
      <c r="F47" s="200"/>
      <c r="G47" s="201"/>
      <c r="H47" s="200"/>
      <c r="I47" s="201"/>
      <c r="J47" s="200"/>
      <c r="K47" s="201"/>
      <c r="L47" s="200"/>
      <c r="M47" s="201"/>
      <c r="N47" s="204"/>
      <c r="O47" s="205"/>
      <c r="P47" s="204"/>
      <c r="Q47" s="205"/>
      <c r="R47" s="204"/>
    </row>
    <row r="48" spans="1:18" ht="12.95" customHeight="1" x14ac:dyDescent="0.2">
      <c r="A48" s="496"/>
      <c r="B48" s="194"/>
      <c r="C48" s="206"/>
      <c r="D48" s="202"/>
      <c r="E48" s="203"/>
      <c r="F48" s="202"/>
      <c r="G48" s="203"/>
      <c r="H48" s="202"/>
      <c r="I48" s="203"/>
      <c r="J48" s="202"/>
      <c r="K48" s="203"/>
      <c r="L48" s="202"/>
      <c r="M48" s="203"/>
      <c r="N48" s="202"/>
      <c r="O48" s="203"/>
      <c r="P48" s="202"/>
      <c r="Q48" s="203"/>
      <c r="R48" s="202"/>
    </row>
    <row r="49" spans="1:18" ht="12.95" customHeight="1" x14ac:dyDescent="0.2">
      <c r="A49" s="496"/>
      <c r="B49" s="194"/>
      <c r="C49" s="206"/>
      <c r="D49" s="202"/>
      <c r="E49" s="203"/>
      <c r="F49" s="202"/>
      <c r="G49" s="203"/>
      <c r="H49" s="202"/>
      <c r="I49" s="203"/>
      <c r="J49" s="202"/>
      <c r="K49" s="203"/>
      <c r="L49" s="202"/>
      <c r="M49" s="203"/>
      <c r="N49" s="202"/>
      <c r="O49" s="203"/>
      <c r="P49" s="202"/>
      <c r="Q49" s="203"/>
      <c r="R49" s="202"/>
    </row>
    <row r="50" spans="1:18" ht="12.95" customHeight="1" thickBot="1" x14ac:dyDescent="0.25">
      <c r="A50" s="496"/>
      <c r="B50" s="194"/>
      <c r="C50" s="206"/>
      <c r="D50" s="202"/>
      <c r="E50" s="203"/>
      <c r="F50" s="202"/>
      <c r="G50" s="203"/>
      <c r="H50" s="202"/>
      <c r="I50" s="203"/>
      <c r="J50" s="202"/>
      <c r="K50" s="203"/>
      <c r="L50" s="202"/>
      <c r="M50" s="203"/>
      <c r="N50" s="202"/>
      <c r="O50" s="203"/>
      <c r="P50" s="202"/>
      <c r="Q50" s="203"/>
      <c r="R50" s="202"/>
    </row>
    <row r="51" spans="1:18" ht="12.75" thickBot="1" x14ac:dyDescent="0.25">
      <c r="A51" s="197"/>
      <c r="B51" s="198"/>
      <c r="C51" s="201"/>
      <c r="D51" s="200"/>
      <c r="E51" s="200"/>
      <c r="F51" s="200"/>
      <c r="G51" s="201"/>
      <c r="H51" s="200"/>
      <c r="I51" s="201"/>
      <c r="J51" s="200"/>
      <c r="K51" s="201"/>
      <c r="L51" s="200"/>
      <c r="M51" s="201"/>
      <c r="N51" s="204"/>
      <c r="O51" s="205"/>
      <c r="P51" s="204"/>
      <c r="Q51" s="205"/>
      <c r="R51" s="204"/>
    </row>
    <row r="52" spans="1:18" ht="12.95" customHeight="1" x14ac:dyDescent="0.2">
      <c r="A52" s="495"/>
      <c r="B52" s="208"/>
      <c r="C52" s="208"/>
      <c r="D52" s="209"/>
      <c r="E52" s="209"/>
      <c r="F52" s="209"/>
      <c r="G52" s="208"/>
      <c r="H52" s="209"/>
      <c r="I52" s="208"/>
      <c r="J52" s="209"/>
      <c r="K52" s="208"/>
      <c r="L52" s="209"/>
      <c r="M52" s="208"/>
      <c r="N52" s="210"/>
      <c r="O52" s="211"/>
      <c r="P52" s="210"/>
      <c r="Q52" s="211"/>
      <c r="R52" s="202"/>
    </row>
    <row r="53" spans="1:18" ht="12.95" customHeight="1" x14ac:dyDescent="0.2">
      <c r="A53" s="495"/>
      <c r="B53" s="208"/>
      <c r="C53" s="208"/>
      <c r="D53" s="209"/>
      <c r="E53" s="209"/>
      <c r="F53" s="209"/>
      <c r="G53" s="208"/>
      <c r="H53" s="209"/>
      <c r="I53" s="208"/>
      <c r="J53" s="209"/>
      <c r="K53" s="208"/>
      <c r="L53" s="209"/>
      <c r="M53" s="208"/>
      <c r="N53" s="209"/>
      <c r="O53" s="208"/>
      <c r="P53" s="209"/>
      <c r="Q53" s="208"/>
      <c r="R53" s="196"/>
    </row>
    <row r="54" spans="1:18" ht="12.95" customHeight="1" thickBot="1" x14ac:dyDescent="0.25">
      <c r="A54" s="495"/>
      <c r="B54" s="208"/>
      <c r="C54" s="208"/>
      <c r="D54" s="209"/>
      <c r="E54" s="209"/>
      <c r="F54" s="209"/>
      <c r="G54" s="208"/>
      <c r="H54" s="209"/>
      <c r="I54" s="208"/>
      <c r="J54" s="209"/>
      <c r="K54" s="208"/>
      <c r="L54" s="209"/>
      <c r="M54" s="208"/>
      <c r="N54" s="209"/>
      <c r="O54" s="208"/>
      <c r="P54" s="209"/>
      <c r="Q54" s="208"/>
      <c r="R54" s="196"/>
    </row>
    <row r="55" spans="1:18" ht="12.95" customHeight="1" thickBot="1" x14ac:dyDescent="0.25">
      <c r="A55" s="197"/>
      <c r="B55" s="212"/>
      <c r="C55" s="212"/>
      <c r="D55" s="197"/>
      <c r="E55" s="197"/>
      <c r="F55" s="197"/>
      <c r="G55" s="212"/>
      <c r="H55" s="197"/>
      <c r="I55" s="212"/>
      <c r="J55" s="197"/>
      <c r="K55" s="212"/>
      <c r="L55" s="197"/>
      <c r="M55" s="212"/>
      <c r="N55" s="197"/>
      <c r="O55" s="212"/>
      <c r="P55" s="197"/>
      <c r="Q55" s="212"/>
      <c r="R55" s="272"/>
    </row>
    <row r="56" spans="1:18" ht="12.95" customHeight="1" x14ac:dyDescent="0.2">
      <c r="A56" s="495"/>
      <c r="B56" s="208"/>
      <c r="C56" s="208"/>
      <c r="D56" s="209"/>
      <c r="E56" s="209"/>
      <c r="F56" s="209"/>
      <c r="G56" s="208"/>
      <c r="H56" s="209"/>
      <c r="I56" s="208"/>
      <c r="J56" s="209"/>
      <c r="K56" s="208"/>
      <c r="L56" s="209"/>
      <c r="M56" s="208"/>
      <c r="N56" s="209"/>
      <c r="O56" s="208"/>
      <c r="P56" s="209"/>
      <c r="Q56" s="208"/>
      <c r="R56" s="196"/>
    </row>
    <row r="57" spans="1:18" ht="12.95" customHeight="1" x14ac:dyDescent="0.2">
      <c r="A57" s="495"/>
      <c r="B57" s="208"/>
      <c r="C57" s="208"/>
      <c r="D57" s="209"/>
      <c r="E57" s="209"/>
      <c r="F57" s="209"/>
      <c r="G57" s="208"/>
      <c r="H57" s="209"/>
      <c r="I57" s="208"/>
      <c r="J57" s="209"/>
      <c r="K57" s="208"/>
      <c r="L57" s="209"/>
      <c r="M57" s="208"/>
      <c r="N57" s="209"/>
      <c r="O57" s="208"/>
      <c r="P57" s="209"/>
      <c r="Q57" s="208"/>
      <c r="R57" s="196"/>
    </row>
    <row r="58" spans="1:18" ht="12.95" customHeight="1" thickBot="1" x14ac:dyDescent="0.25">
      <c r="A58" s="495"/>
      <c r="B58" s="208"/>
      <c r="C58" s="208"/>
      <c r="D58" s="209"/>
      <c r="E58" s="209"/>
      <c r="F58" s="209"/>
      <c r="G58" s="208"/>
      <c r="H58" s="209"/>
      <c r="I58" s="208"/>
      <c r="J58" s="209"/>
      <c r="K58" s="208"/>
      <c r="L58" s="209"/>
      <c r="M58" s="208"/>
      <c r="N58" s="209"/>
      <c r="O58" s="208"/>
      <c r="P58" s="209"/>
      <c r="Q58" s="208"/>
      <c r="R58" s="196"/>
    </row>
    <row r="59" spans="1:18" ht="12.95" customHeight="1" thickBot="1" x14ac:dyDescent="0.25">
      <c r="A59" s="197"/>
      <c r="B59" s="212"/>
      <c r="C59" s="212"/>
      <c r="D59" s="197"/>
      <c r="E59" s="197"/>
      <c r="F59" s="197"/>
      <c r="G59" s="212"/>
      <c r="H59" s="197"/>
      <c r="I59" s="212"/>
      <c r="J59" s="197"/>
      <c r="K59" s="212"/>
      <c r="L59" s="197"/>
      <c r="M59" s="212"/>
      <c r="N59" s="197"/>
      <c r="O59" s="212"/>
      <c r="P59" s="197"/>
      <c r="Q59" s="212"/>
      <c r="R59" s="272"/>
    </row>
    <row r="60" spans="1:18" ht="12.95" customHeight="1" x14ac:dyDescent="0.2">
      <c r="A60" s="495"/>
      <c r="B60" s="208"/>
      <c r="C60" s="208"/>
      <c r="D60" s="209"/>
      <c r="E60" s="209"/>
      <c r="F60" s="209"/>
      <c r="G60" s="208"/>
      <c r="H60" s="209"/>
      <c r="I60" s="208"/>
      <c r="J60" s="209"/>
      <c r="K60" s="208"/>
      <c r="L60" s="209"/>
      <c r="M60" s="208"/>
      <c r="N60" s="209"/>
      <c r="O60" s="208"/>
      <c r="P60" s="209"/>
      <c r="Q60" s="208"/>
      <c r="R60" s="196"/>
    </row>
    <row r="61" spans="1:18" ht="12.95" customHeight="1" x14ac:dyDescent="0.2">
      <c r="A61" s="495"/>
      <c r="B61" s="208"/>
      <c r="C61" s="208"/>
      <c r="D61" s="209"/>
      <c r="E61" s="209"/>
      <c r="F61" s="209"/>
      <c r="G61" s="208"/>
      <c r="H61" s="209"/>
      <c r="I61" s="208"/>
      <c r="J61" s="209"/>
      <c r="K61" s="208"/>
      <c r="L61" s="209"/>
      <c r="M61" s="208"/>
      <c r="N61" s="209"/>
      <c r="O61" s="208"/>
      <c r="P61" s="209"/>
      <c r="Q61" s="208"/>
      <c r="R61" s="196"/>
    </row>
    <row r="62" spans="1:18" ht="12.95" customHeight="1" thickBot="1" x14ac:dyDescent="0.25">
      <c r="A62" s="495"/>
      <c r="B62" s="208"/>
      <c r="C62" s="208"/>
      <c r="D62" s="209"/>
      <c r="E62" s="209"/>
      <c r="F62" s="209"/>
      <c r="G62" s="208"/>
      <c r="H62" s="209"/>
      <c r="I62" s="208"/>
      <c r="J62" s="209"/>
      <c r="K62" s="208"/>
      <c r="L62" s="209"/>
      <c r="M62" s="208"/>
      <c r="N62" s="209"/>
      <c r="O62" s="208"/>
      <c r="P62" s="209"/>
      <c r="Q62" s="208"/>
      <c r="R62" s="196"/>
    </row>
    <row r="63" spans="1:18" ht="12.95" customHeight="1" thickBot="1" x14ac:dyDescent="0.25">
      <c r="A63" s="197"/>
      <c r="B63" s="212"/>
      <c r="C63" s="212"/>
      <c r="D63" s="197"/>
      <c r="E63" s="197"/>
      <c r="F63" s="197"/>
      <c r="G63" s="212"/>
      <c r="H63" s="197"/>
      <c r="I63" s="212"/>
      <c r="J63" s="197"/>
      <c r="K63" s="212"/>
      <c r="L63" s="197"/>
      <c r="M63" s="212"/>
      <c r="N63" s="197"/>
      <c r="O63" s="212"/>
      <c r="P63" s="197"/>
      <c r="Q63" s="212"/>
      <c r="R63" s="272"/>
    </row>
    <row r="64" spans="1:18" ht="12.95" customHeight="1" x14ac:dyDescent="0.2">
      <c r="A64" s="495"/>
      <c r="B64" s="208"/>
      <c r="C64" s="208"/>
      <c r="D64" s="209"/>
      <c r="E64" s="209"/>
      <c r="F64" s="209"/>
      <c r="G64" s="208"/>
      <c r="H64" s="209"/>
      <c r="I64" s="208"/>
      <c r="J64" s="209"/>
      <c r="K64" s="208"/>
      <c r="L64" s="209"/>
      <c r="M64" s="208"/>
      <c r="N64" s="209"/>
      <c r="O64" s="208"/>
      <c r="P64" s="209"/>
      <c r="Q64" s="208"/>
      <c r="R64" s="196"/>
    </row>
    <row r="65" spans="1:18" ht="12.95" customHeight="1" x14ac:dyDescent="0.2">
      <c r="A65" s="495"/>
      <c r="B65" s="208"/>
      <c r="C65" s="208"/>
      <c r="D65" s="209"/>
      <c r="E65" s="209"/>
      <c r="F65" s="209"/>
      <c r="G65" s="208"/>
      <c r="H65" s="209"/>
      <c r="I65" s="208"/>
      <c r="J65" s="209"/>
      <c r="K65" s="208"/>
      <c r="L65" s="209"/>
      <c r="M65" s="208"/>
      <c r="N65" s="209"/>
      <c r="O65" s="208"/>
      <c r="P65" s="209"/>
      <c r="Q65" s="208"/>
      <c r="R65" s="196"/>
    </row>
    <row r="66" spans="1:18" ht="12.95" customHeight="1" thickBot="1" x14ac:dyDescent="0.25">
      <c r="A66" s="495"/>
      <c r="B66" s="208"/>
      <c r="C66" s="208"/>
      <c r="D66" s="209"/>
      <c r="E66" s="209"/>
      <c r="F66" s="213"/>
      <c r="G66" s="208"/>
      <c r="H66" s="209"/>
      <c r="I66" s="208"/>
      <c r="J66" s="209"/>
      <c r="K66" s="208"/>
      <c r="L66" s="209"/>
      <c r="M66" s="208"/>
      <c r="N66" s="209"/>
      <c r="O66" s="208"/>
      <c r="P66" s="209"/>
      <c r="Q66" s="208"/>
      <c r="R66" s="196"/>
    </row>
    <row r="67" spans="1:18" ht="12.95" customHeight="1" thickBot="1" x14ac:dyDescent="0.25">
      <c r="A67" s="197"/>
      <c r="B67" s="212"/>
      <c r="C67" s="212"/>
      <c r="D67" s="197"/>
      <c r="E67" s="197"/>
      <c r="F67" s="197"/>
      <c r="G67" s="212"/>
      <c r="H67" s="197"/>
      <c r="I67" s="212"/>
      <c r="J67" s="197"/>
      <c r="K67" s="212"/>
      <c r="L67" s="197"/>
      <c r="M67" s="212"/>
      <c r="N67" s="197"/>
      <c r="O67" s="212"/>
      <c r="P67" s="197"/>
      <c r="Q67" s="212"/>
      <c r="R67" s="197"/>
    </row>
  </sheetData>
  <mergeCells count="18">
    <mergeCell ref="A3:R3"/>
    <mergeCell ref="A1:R1"/>
    <mergeCell ref="A2:R2"/>
    <mergeCell ref="A8:A10"/>
    <mergeCell ref="A12:A14"/>
    <mergeCell ref="A16:A18"/>
    <mergeCell ref="A20:A22"/>
    <mergeCell ref="A24:A26"/>
    <mergeCell ref="A28:A30"/>
    <mergeCell ref="A32:A34"/>
    <mergeCell ref="A56:A58"/>
    <mergeCell ref="A60:A62"/>
    <mergeCell ref="A64:A66"/>
    <mergeCell ref="A36:A38"/>
    <mergeCell ref="A40:A42"/>
    <mergeCell ref="A44:A46"/>
    <mergeCell ref="A48:A50"/>
    <mergeCell ref="A52:A54"/>
  </mergeCells>
  <phoneticPr fontId="2" type="noConversion"/>
  <printOptions verticalCentered="1"/>
  <pageMargins left="0.31496062992125984" right="0.31496062992125984" top="0" bottom="0" header="0" footer="0"/>
  <pageSetup paperSize="9" scale="75" firstPageNumber="0" fitToHeight="0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67"/>
  <sheetViews>
    <sheetView workbookViewId="0">
      <pane ySplit="6" topLeftCell="A10" activePane="bottomLeft" state="frozen"/>
      <selection activeCell="U27" sqref="U27"/>
      <selection pane="bottomLeft" activeCell="D6" sqref="D6"/>
    </sheetView>
  </sheetViews>
  <sheetFormatPr baseColWidth="10" defaultRowHeight="12" x14ac:dyDescent="0.2"/>
  <cols>
    <col min="1" max="1" width="11.28515625" style="190" customWidth="1"/>
    <col min="2" max="2" width="7.42578125" style="190" customWidth="1"/>
    <col min="3" max="3" width="5.5703125" style="190" hidden="1" customWidth="1"/>
    <col min="4" max="4" width="9.28515625" style="190" customWidth="1"/>
    <col min="5" max="5" width="8" style="190" customWidth="1"/>
    <col min="6" max="6" width="7" style="190" customWidth="1"/>
    <col min="7" max="7" width="6.85546875" style="190" customWidth="1"/>
    <col min="8" max="8" width="6.7109375" style="190" customWidth="1"/>
    <col min="9" max="9" width="7.140625" style="190" customWidth="1"/>
    <col min="10" max="10" width="7.28515625" style="190" customWidth="1"/>
    <col min="11" max="11" width="7" style="190" customWidth="1"/>
    <col min="12" max="12" width="6.5703125" style="190" customWidth="1"/>
    <col min="13" max="13" width="6.85546875" style="190" customWidth="1"/>
    <col min="14" max="14" width="7.140625" style="190" customWidth="1"/>
    <col min="15" max="15" width="7" style="190" customWidth="1"/>
    <col min="16" max="16" width="6.5703125" style="190" customWidth="1"/>
    <col min="17" max="17" width="6.5703125" style="190" hidden="1" customWidth="1"/>
    <col min="18" max="18" width="6.7109375" style="190" customWidth="1"/>
    <col min="19" max="16384" width="11.42578125" style="190"/>
  </cols>
  <sheetData>
    <row r="1" spans="1:18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18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18" x14ac:dyDescent="0.2">
      <c r="A3" s="465" t="s">
        <v>60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18" ht="12.7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18" ht="12.75" thickBot="1" x14ac:dyDescent="0.25">
      <c r="A5" s="217" t="s">
        <v>0</v>
      </c>
      <c r="B5" s="218" t="s">
        <v>1</v>
      </c>
      <c r="C5" s="219" t="s">
        <v>15</v>
      </c>
      <c r="D5" s="220" t="s">
        <v>38</v>
      </c>
      <c r="E5" s="220" t="s">
        <v>15</v>
      </c>
      <c r="F5" s="220" t="s">
        <v>37</v>
      </c>
      <c r="G5" s="220" t="s">
        <v>38</v>
      </c>
      <c r="H5" s="220" t="s">
        <v>15</v>
      </c>
      <c r="I5" s="220" t="s">
        <v>37</v>
      </c>
      <c r="J5" s="220" t="s">
        <v>38</v>
      </c>
      <c r="K5" s="220" t="s">
        <v>15</v>
      </c>
      <c r="L5" s="220" t="s">
        <v>37</v>
      </c>
      <c r="M5" s="220" t="s">
        <v>38</v>
      </c>
      <c r="N5" s="220" t="s">
        <v>15</v>
      </c>
      <c r="O5" s="220" t="s">
        <v>37</v>
      </c>
      <c r="P5" s="220" t="s">
        <v>38</v>
      </c>
      <c r="Q5" s="220"/>
      <c r="R5" s="221" t="s">
        <v>2</v>
      </c>
    </row>
    <row r="6" spans="1:18" ht="12.75" thickBot="1" x14ac:dyDescent="0.25">
      <c r="A6" s="222"/>
      <c r="B6" s="223"/>
      <c r="C6" s="219" t="s">
        <v>48</v>
      </c>
      <c r="D6" s="224" t="s">
        <v>61</v>
      </c>
      <c r="E6" s="224">
        <v>6</v>
      </c>
      <c r="F6" s="224">
        <v>8</v>
      </c>
      <c r="G6" s="224">
        <v>10</v>
      </c>
      <c r="H6" s="224">
        <v>13</v>
      </c>
      <c r="I6" s="224">
        <v>15</v>
      </c>
      <c r="J6" s="224">
        <v>17</v>
      </c>
      <c r="K6" s="224">
        <v>20</v>
      </c>
      <c r="L6" s="224">
        <v>22</v>
      </c>
      <c r="M6" s="224">
        <v>24</v>
      </c>
      <c r="N6" s="224">
        <v>27</v>
      </c>
      <c r="O6" s="224">
        <v>29</v>
      </c>
      <c r="P6" s="224">
        <v>31</v>
      </c>
      <c r="Q6" s="224"/>
      <c r="R6" s="225" t="s">
        <v>3</v>
      </c>
    </row>
    <row r="7" spans="1:18" ht="12.75" thickBot="1" x14ac:dyDescent="0.25"/>
    <row r="8" spans="1:18" ht="12.95" customHeight="1" x14ac:dyDescent="0.2">
      <c r="A8" s="499"/>
      <c r="B8" s="191"/>
      <c r="C8" s="192"/>
      <c r="D8" s="193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2"/>
      <c r="R8" s="193"/>
    </row>
    <row r="9" spans="1:18" ht="12.95" customHeight="1" x14ac:dyDescent="0.2">
      <c r="A9" s="495"/>
      <c r="B9" s="194"/>
      <c r="C9" s="195"/>
      <c r="D9" s="196"/>
      <c r="E9" s="195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5"/>
      <c r="R9" s="196"/>
    </row>
    <row r="10" spans="1:18" ht="12.95" customHeight="1" thickBot="1" x14ac:dyDescent="0.25">
      <c r="A10" s="500"/>
      <c r="B10" s="194"/>
      <c r="C10" s="195"/>
      <c r="D10" s="196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5"/>
      <c r="R10" s="196"/>
    </row>
    <row r="11" spans="1:18" ht="12.95" customHeight="1" thickBot="1" x14ac:dyDescent="0.25">
      <c r="A11" s="197"/>
      <c r="B11" s="198"/>
      <c r="C11" s="199"/>
      <c r="D11" s="200"/>
      <c r="E11" s="201"/>
      <c r="F11" s="200"/>
      <c r="G11" s="201"/>
      <c r="H11" s="200"/>
      <c r="I11" s="201"/>
      <c r="J11" s="200"/>
      <c r="K11" s="201"/>
      <c r="L11" s="200"/>
      <c r="M11" s="201"/>
      <c r="N11" s="200"/>
      <c r="O11" s="201"/>
      <c r="P11" s="200"/>
      <c r="Q11" s="201"/>
      <c r="R11" s="200"/>
    </row>
    <row r="12" spans="1:18" ht="12.95" customHeight="1" x14ac:dyDescent="0.2">
      <c r="A12" s="497"/>
      <c r="B12" s="194"/>
      <c r="C12" s="195"/>
      <c r="D12" s="196"/>
      <c r="E12" s="195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5"/>
      <c r="R12" s="196"/>
    </row>
    <row r="13" spans="1:18" ht="12.95" customHeight="1" x14ac:dyDescent="0.2">
      <c r="A13" s="496"/>
      <c r="B13" s="194"/>
      <c r="C13" s="195"/>
      <c r="D13" s="196"/>
      <c r="E13" s="195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5"/>
      <c r="R13" s="196"/>
    </row>
    <row r="14" spans="1:18" ht="12.95" customHeight="1" thickBot="1" x14ac:dyDescent="0.25">
      <c r="A14" s="498"/>
      <c r="B14" s="194"/>
      <c r="C14" s="195"/>
      <c r="D14" s="196"/>
      <c r="E14" s="195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</row>
    <row r="15" spans="1:18" ht="12.95" customHeight="1" thickBot="1" x14ac:dyDescent="0.25">
      <c r="A15" s="197"/>
      <c r="B15" s="198"/>
      <c r="C15" s="199"/>
      <c r="D15" s="200"/>
      <c r="E15" s="201"/>
      <c r="F15" s="200"/>
      <c r="G15" s="201"/>
      <c r="H15" s="200"/>
      <c r="I15" s="201"/>
      <c r="J15" s="200"/>
      <c r="K15" s="201"/>
      <c r="L15" s="200"/>
      <c r="M15" s="201"/>
      <c r="N15" s="200"/>
      <c r="O15" s="201"/>
      <c r="P15" s="200"/>
      <c r="Q15" s="201"/>
      <c r="R15" s="200"/>
    </row>
    <row r="16" spans="1:18" ht="12.95" customHeight="1" x14ac:dyDescent="0.2">
      <c r="A16" s="497"/>
      <c r="B16" s="194"/>
      <c r="C16" s="195"/>
      <c r="D16" s="196"/>
      <c r="E16" s="195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5"/>
      <c r="R16" s="196"/>
    </row>
    <row r="17" spans="1:18" ht="12.95" customHeight="1" x14ac:dyDescent="0.2">
      <c r="A17" s="496"/>
      <c r="B17" s="194"/>
      <c r="C17" s="195"/>
      <c r="D17" s="196"/>
      <c r="E17" s="195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5"/>
      <c r="R17" s="196"/>
    </row>
    <row r="18" spans="1:18" ht="12.95" customHeight="1" thickBot="1" x14ac:dyDescent="0.25">
      <c r="A18" s="498"/>
      <c r="B18" s="194"/>
      <c r="C18" s="195"/>
      <c r="D18" s="196"/>
      <c r="E18" s="195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5"/>
      <c r="R18" s="196"/>
    </row>
    <row r="19" spans="1:18" ht="12.95" customHeight="1" thickBot="1" x14ac:dyDescent="0.25">
      <c r="A19" s="197"/>
      <c r="B19" s="198"/>
      <c r="C19" s="199"/>
      <c r="D19" s="200"/>
      <c r="E19" s="201"/>
      <c r="F19" s="200"/>
      <c r="G19" s="201"/>
      <c r="H19" s="200"/>
      <c r="I19" s="201"/>
      <c r="J19" s="200"/>
      <c r="K19" s="201"/>
      <c r="L19" s="200"/>
      <c r="M19" s="201"/>
      <c r="N19" s="200"/>
      <c r="O19" s="201"/>
      <c r="P19" s="200"/>
      <c r="Q19" s="201"/>
      <c r="R19" s="200"/>
    </row>
    <row r="20" spans="1:18" ht="12.95" customHeight="1" x14ac:dyDescent="0.2">
      <c r="A20" s="499"/>
      <c r="B20" s="194"/>
      <c r="C20" s="195"/>
      <c r="D20" s="196"/>
      <c r="E20" s="195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5"/>
      <c r="R20" s="196"/>
    </row>
    <row r="21" spans="1:18" ht="12.95" customHeight="1" x14ac:dyDescent="0.2">
      <c r="A21" s="495"/>
      <c r="B21" s="194"/>
      <c r="C21" s="195"/>
      <c r="D21" s="196"/>
      <c r="E21" s="195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5"/>
      <c r="R21" s="196"/>
    </row>
    <row r="22" spans="1:18" ht="12.95" customHeight="1" thickBot="1" x14ac:dyDescent="0.25">
      <c r="A22" s="495"/>
      <c r="B22" s="194"/>
      <c r="C22" s="195"/>
      <c r="D22" s="196"/>
      <c r="E22" s="195"/>
      <c r="F22" s="196"/>
      <c r="G22" s="195"/>
      <c r="H22" s="196"/>
      <c r="I22" s="195"/>
      <c r="J22" s="196"/>
      <c r="K22" s="195"/>
      <c r="L22" s="196"/>
      <c r="M22" s="195"/>
      <c r="N22" s="202"/>
      <c r="O22" s="203"/>
      <c r="P22" s="202"/>
      <c r="Q22" s="203"/>
      <c r="R22" s="202"/>
    </row>
    <row r="23" spans="1:18" ht="15" customHeight="1" thickBot="1" x14ac:dyDescent="0.25">
      <c r="A23" s="197"/>
      <c r="B23" s="198"/>
      <c r="C23" s="199"/>
      <c r="D23" s="200"/>
      <c r="E23" s="201"/>
      <c r="F23" s="200"/>
      <c r="G23" s="201"/>
      <c r="H23" s="200"/>
      <c r="I23" s="201"/>
      <c r="J23" s="200"/>
      <c r="K23" s="201"/>
      <c r="L23" s="200"/>
      <c r="M23" s="201"/>
      <c r="N23" s="204"/>
      <c r="O23" s="205"/>
      <c r="P23" s="204"/>
      <c r="Q23" s="205"/>
      <c r="R23" s="204"/>
    </row>
    <row r="24" spans="1:18" ht="12.95" customHeight="1" x14ac:dyDescent="0.2">
      <c r="A24" s="495"/>
      <c r="B24" s="194"/>
      <c r="C24" s="195"/>
      <c r="D24" s="196"/>
      <c r="E24" s="195"/>
      <c r="F24" s="196"/>
      <c r="G24" s="195"/>
      <c r="H24" s="196"/>
      <c r="I24" s="195"/>
      <c r="J24" s="196"/>
      <c r="K24" s="195"/>
      <c r="L24" s="196"/>
      <c r="M24" s="195"/>
      <c r="N24" s="202"/>
      <c r="O24" s="203"/>
      <c r="P24" s="202"/>
      <c r="Q24" s="203"/>
      <c r="R24" s="202"/>
    </row>
    <row r="25" spans="1:18" ht="12.95" customHeight="1" x14ac:dyDescent="0.2">
      <c r="A25" s="495"/>
      <c r="B25" s="194"/>
      <c r="C25" s="195"/>
      <c r="D25" s="196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5"/>
      <c r="P25" s="196"/>
      <c r="Q25" s="195"/>
      <c r="R25" s="196"/>
    </row>
    <row r="26" spans="1:18" ht="12.95" customHeight="1" thickBot="1" x14ac:dyDescent="0.25">
      <c r="A26" s="495"/>
      <c r="B26" s="194"/>
      <c r="C26" s="195"/>
      <c r="D26" s="196"/>
      <c r="E26" s="195"/>
      <c r="F26" s="196"/>
      <c r="G26" s="195"/>
      <c r="H26" s="196"/>
      <c r="I26" s="195"/>
      <c r="J26" s="196"/>
      <c r="K26" s="195"/>
      <c r="L26" s="196"/>
      <c r="M26" s="195"/>
      <c r="N26" s="202"/>
      <c r="O26" s="203"/>
      <c r="P26" s="202"/>
      <c r="Q26" s="203"/>
      <c r="R26" s="202"/>
    </row>
    <row r="27" spans="1:18" ht="12.95" customHeight="1" thickBot="1" x14ac:dyDescent="0.25">
      <c r="A27" s="197"/>
      <c r="B27" s="198"/>
      <c r="C27" s="199"/>
      <c r="D27" s="200"/>
      <c r="E27" s="201"/>
      <c r="F27" s="200"/>
      <c r="G27" s="201"/>
      <c r="H27" s="200"/>
      <c r="I27" s="201"/>
      <c r="J27" s="200"/>
      <c r="K27" s="201"/>
      <c r="L27" s="200"/>
      <c r="M27" s="201"/>
      <c r="N27" s="204"/>
      <c r="O27" s="205"/>
      <c r="P27" s="204"/>
      <c r="Q27" s="205"/>
      <c r="R27" s="204"/>
    </row>
    <row r="28" spans="1:18" ht="12.95" customHeight="1" x14ac:dyDescent="0.2">
      <c r="A28" s="497"/>
      <c r="B28" s="194"/>
      <c r="C28" s="206"/>
      <c r="D28" s="196"/>
      <c r="E28" s="195"/>
      <c r="F28" s="196"/>
      <c r="G28" s="195"/>
      <c r="H28" s="207"/>
      <c r="I28" s="206"/>
      <c r="J28" s="207"/>
      <c r="K28" s="206"/>
      <c r="L28" s="207"/>
      <c r="M28" s="206"/>
      <c r="N28" s="202"/>
      <c r="O28" s="203"/>
      <c r="P28" s="202"/>
      <c r="Q28" s="203"/>
      <c r="R28" s="202"/>
    </row>
    <row r="29" spans="1:18" ht="12.95" customHeight="1" x14ac:dyDescent="0.2">
      <c r="A29" s="496"/>
      <c r="B29" s="194"/>
      <c r="C29" s="206"/>
      <c r="D29" s="196"/>
      <c r="E29" s="195"/>
      <c r="F29" s="196"/>
      <c r="G29" s="195"/>
      <c r="H29" s="207"/>
      <c r="I29" s="206"/>
      <c r="J29" s="207"/>
      <c r="K29" s="206"/>
      <c r="L29" s="207"/>
      <c r="M29" s="206"/>
      <c r="N29" s="202"/>
      <c r="O29" s="203"/>
      <c r="P29" s="202"/>
      <c r="Q29" s="203"/>
      <c r="R29" s="202"/>
    </row>
    <row r="30" spans="1:18" ht="12.95" customHeight="1" thickBot="1" x14ac:dyDescent="0.25">
      <c r="A30" s="498"/>
      <c r="B30" s="194"/>
      <c r="C30" s="206"/>
      <c r="D30" s="196"/>
      <c r="E30" s="195"/>
      <c r="F30" s="196"/>
      <c r="G30" s="195"/>
      <c r="H30" s="207"/>
      <c r="I30" s="206"/>
      <c r="J30" s="207"/>
      <c r="K30" s="206"/>
      <c r="L30" s="207"/>
      <c r="M30" s="206"/>
      <c r="N30" s="202"/>
      <c r="O30" s="203"/>
      <c r="P30" s="202"/>
      <c r="Q30" s="203"/>
      <c r="R30" s="202"/>
    </row>
    <row r="31" spans="1:18" ht="12.95" customHeight="1" thickBot="1" x14ac:dyDescent="0.25">
      <c r="A31" s="197"/>
      <c r="B31" s="198"/>
      <c r="C31" s="201"/>
      <c r="D31" s="200"/>
      <c r="E31" s="201"/>
      <c r="F31" s="200"/>
      <c r="G31" s="201"/>
      <c r="H31" s="200"/>
      <c r="I31" s="201"/>
      <c r="J31" s="200"/>
      <c r="K31" s="201"/>
      <c r="L31" s="200"/>
      <c r="M31" s="201"/>
      <c r="N31" s="204"/>
      <c r="O31" s="205"/>
      <c r="P31" s="204"/>
      <c r="Q31" s="205"/>
      <c r="R31" s="204"/>
    </row>
    <row r="32" spans="1:18" ht="12.95" customHeight="1" x14ac:dyDescent="0.2">
      <c r="A32" s="496"/>
      <c r="B32" s="194"/>
      <c r="C32" s="206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2"/>
      <c r="O32" s="203"/>
      <c r="P32" s="202"/>
      <c r="Q32" s="203"/>
      <c r="R32" s="202"/>
    </row>
    <row r="33" spans="1:18" ht="12.95" customHeight="1" x14ac:dyDescent="0.2">
      <c r="A33" s="496"/>
      <c r="B33" s="194"/>
      <c r="C33" s="206"/>
      <c r="D33" s="202"/>
      <c r="E33" s="203"/>
      <c r="F33" s="202"/>
      <c r="G33" s="203"/>
      <c r="H33" s="202"/>
      <c r="I33" s="203"/>
      <c r="J33" s="202"/>
      <c r="K33" s="203"/>
      <c r="L33" s="202"/>
      <c r="M33" s="203"/>
      <c r="N33" s="202"/>
      <c r="O33" s="203"/>
      <c r="P33" s="202"/>
      <c r="Q33" s="203"/>
      <c r="R33" s="202"/>
    </row>
    <row r="34" spans="1:18" ht="12.95" customHeight="1" thickBot="1" x14ac:dyDescent="0.25">
      <c r="A34" s="496"/>
      <c r="B34" s="194"/>
      <c r="C34" s="206"/>
      <c r="D34" s="202"/>
      <c r="E34" s="203"/>
      <c r="F34" s="202"/>
      <c r="G34" s="203"/>
      <c r="H34" s="202"/>
      <c r="I34" s="203"/>
      <c r="J34" s="202"/>
      <c r="K34" s="203"/>
      <c r="L34" s="202"/>
      <c r="M34" s="203"/>
      <c r="N34" s="202"/>
      <c r="O34" s="203"/>
      <c r="P34" s="202"/>
      <c r="Q34" s="203"/>
      <c r="R34" s="202"/>
    </row>
    <row r="35" spans="1:18" ht="12.95" customHeight="1" thickBot="1" x14ac:dyDescent="0.25">
      <c r="A35" s="197"/>
      <c r="B35" s="198"/>
      <c r="C35" s="201"/>
      <c r="D35" s="200"/>
      <c r="E35" s="201"/>
      <c r="F35" s="200"/>
      <c r="G35" s="201"/>
      <c r="H35" s="200"/>
      <c r="I35" s="201"/>
      <c r="J35" s="200"/>
      <c r="K35" s="201"/>
      <c r="L35" s="200"/>
      <c r="M35" s="201"/>
      <c r="N35" s="204"/>
      <c r="O35" s="205"/>
      <c r="P35" s="204"/>
      <c r="Q35" s="205"/>
      <c r="R35" s="204"/>
    </row>
    <row r="36" spans="1:18" ht="12.95" customHeight="1" x14ac:dyDescent="0.2">
      <c r="A36" s="496"/>
      <c r="B36" s="194"/>
      <c r="C36" s="206"/>
      <c r="D36" s="196"/>
      <c r="E36" s="195"/>
      <c r="F36" s="196"/>
      <c r="G36" s="195"/>
      <c r="H36" s="207"/>
      <c r="I36" s="206"/>
      <c r="J36" s="207"/>
      <c r="K36" s="206"/>
      <c r="L36" s="207"/>
      <c r="M36" s="206"/>
      <c r="N36" s="202"/>
      <c r="O36" s="203"/>
      <c r="P36" s="202"/>
      <c r="Q36" s="203"/>
      <c r="R36" s="202"/>
    </row>
    <row r="37" spans="1:18" ht="15" customHeight="1" x14ac:dyDescent="0.2">
      <c r="A37" s="496"/>
      <c r="B37" s="194"/>
      <c r="C37" s="206"/>
      <c r="D37" s="196"/>
      <c r="E37" s="195"/>
      <c r="F37" s="196"/>
      <c r="G37" s="195"/>
      <c r="H37" s="207"/>
      <c r="I37" s="206"/>
      <c r="J37" s="207"/>
      <c r="K37" s="206"/>
      <c r="L37" s="207"/>
      <c r="M37" s="206"/>
      <c r="N37" s="202"/>
      <c r="O37" s="203"/>
      <c r="P37" s="202"/>
      <c r="Q37" s="203"/>
      <c r="R37" s="202"/>
    </row>
    <row r="38" spans="1:18" ht="12.75" customHeight="1" thickBot="1" x14ac:dyDescent="0.25">
      <c r="A38" s="496"/>
      <c r="B38" s="194"/>
      <c r="C38" s="206"/>
      <c r="D38" s="196"/>
      <c r="E38" s="195"/>
      <c r="F38" s="196"/>
      <c r="G38" s="195"/>
      <c r="H38" s="207"/>
      <c r="I38" s="206"/>
      <c r="J38" s="207"/>
      <c r="K38" s="206"/>
      <c r="L38" s="207"/>
      <c r="M38" s="206"/>
      <c r="N38" s="202"/>
      <c r="O38" s="203"/>
      <c r="P38" s="202"/>
      <c r="Q38" s="203"/>
      <c r="R38" s="202"/>
    </row>
    <row r="39" spans="1:18" ht="12.75" customHeight="1" thickBot="1" x14ac:dyDescent="0.25">
      <c r="A39" s="197"/>
      <c r="B39" s="198"/>
      <c r="C39" s="201"/>
      <c r="D39" s="200"/>
      <c r="E39" s="201"/>
      <c r="F39" s="200"/>
      <c r="G39" s="201"/>
      <c r="H39" s="200"/>
      <c r="I39" s="201"/>
      <c r="J39" s="200"/>
      <c r="K39" s="201"/>
      <c r="L39" s="200"/>
      <c r="M39" s="201"/>
      <c r="N39" s="204"/>
      <c r="O39" s="205"/>
      <c r="P39" s="204"/>
      <c r="Q39" s="205"/>
      <c r="R39" s="204"/>
    </row>
    <row r="40" spans="1:18" ht="12.95" customHeight="1" x14ac:dyDescent="0.2">
      <c r="A40" s="496"/>
      <c r="B40" s="194"/>
      <c r="C40" s="206"/>
      <c r="D40" s="202"/>
      <c r="E40" s="203"/>
      <c r="F40" s="202"/>
      <c r="G40" s="203"/>
      <c r="H40" s="202"/>
      <c r="I40" s="203"/>
      <c r="J40" s="202"/>
      <c r="K40" s="203"/>
      <c r="L40" s="202"/>
      <c r="M40" s="203"/>
      <c r="N40" s="279"/>
      <c r="O40" s="203"/>
      <c r="P40" s="202"/>
      <c r="Q40" s="203"/>
      <c r="R40" s="202"/>
    </row>
    <row r="41" spans="1:18" ht="12.95" customHeight="1" x14ac:dyDescent="0.2">
      <c r="A41" s="496"/>
      <c r="B41" s="194"/>
      <c r="C41" s="206"/>
      <c r="D41" s="202"/>
      <c r="E41" s="203"/>
      <c r="F41" s="202"/>
      <c r="G41" s="203"/>
      <c r="H41" s="202"/>
      <c r="I41" s="203"/>
      <c r="J41" s="202"/>
      <c r="K41" s="203"/>
      <c r="L41" s="202"/>
      <c r="M41" s="203"/>
      <c r="N41" s="279"/>
      <c r="O41" s="203"/>
      <c r="P41" s="202"/>
      <c r="Q41" s="203"/>
      <c r="R41" s="202"/>
    </row>
    <row r="42" spans="1:18" ht="12.95" customHeight="1" thickBot="1" x14ac:dyDescent="0.25">
      <c r="A42" s="496"/>
      <c r="B42" s="194"/>
      <c r="C42" s="206"/>
      <c r="D42" s="202"/>
      <c r="E42" s="203"/>
      <c r="F42" s="202"/>
      <c r="G42" s="203"/>
      <c r="H42" s="202"/>
      <c r="I42" s="203"/>
      <c r="J42" s="202"/>
      <c r="K42" s="203"/>
      <c r="L42" s="202"/>
      <c r="M42" s="203"/>
      <c r="N42" s="279"/>
      <c r="O42" s="203"/>
      <c r="P42" s="202"/>
      <c r="Q42" s="203"/>
      <c r="R42" s="202"/>
    </row>
    <row r="43" spans="1:18" ht="12.95" customHeight="1" thickBot="1" x14ac:dyDescent="0.25">
      <c r="A43" s="197"/>
      <c r="B43" s="198"/>
      <c r="C43" s="201"/>
      <c r="D43" s="200"/>
      <c r="E43" s="201"/>
      <c r="F43" s="200"/>
      <c r="G43" s="201"/>
      <c r="H43" s="200"/>
      <c r="I43" s="201"/>
      <c r="J43" s="200"/>
      <c r="K43" s="201"/>
      <c r="L43" s="200"/>
      <c r="M43" s="201"/>
      <c r="N43" s="204"/>
      <c r="O43" s="205"/>
      <c r="P43" s="204"/>
      <c r="Q43" s="205"/>
      <c r="R43" s="204"/>
    </row>
    <row r="44" spans="1:18" ht="12.95" customHeight="1" x14ac:dyDescent="0.2">
      <c r="A44" s="495"/>
      <c r="B44" s="194"/>
      <c r="C44" s="206"/>
      <c r="D44" s="196"/>
      <c r="E44" s="195"/>
      <c r="F44" s="196"/>
      <c r="G44" s="195"/>
      <c r="H44" s="202"/>
      <c r="I44" s="203"/>
      <c r="J44" s="202"/>
      <c r="K44" s="203"/>
      <c r="L44" s="202"/>
      <c r="M44" s="203"/>
      <c r="N44" s="202"/>
      <c r="O44" s="203"/>
      <c r="P44" s="202"/>
      <c r="Q44" s="203"/>
      <c r="R44" s="202"/>
    </row>
    <row r="45" spans="1:18" ht="12.95" customHeight="1" x14ac:dyDescent="0.2">
      <c r="A45" s="495"/>
      <c r="B45" s="194"/>
      <c r="C45" s="206"/>
      <c r="D45" s="196"/>
      <c r="E45" s="195"/>
      <c r="F45" s="196"/>
      <c r="G45" s="195"/>
      <c r="H45" s="202"/>
      <c r="I45" s="203"/>
      <c r="J45" s="202"/>
      <c r="K45" s="203"/>
      <c r="L45" s="202"/>
      <c r="M45" s="203"/>
      <c r="N45" s="202"/>
      <c r="O45" s="203"/>
      <c r="P45" s="202"/>
      <c r="Q45" s="203"/>
      <c r="R45" s="202"/>
    </row>
    <row r="46" spans="1:18" ht="12.95" customHeight="1" thickBot="1" x14ac:dyDescent="0.25">
      <c r="A46" s="495"/>
      <c r="B46" s="194"/>
      <c r="C46" s="206"/>
      <c r="D46" s="196"/>
      <c r="E46" s="195"/>
      <c r="F46" s="196"/>
      <c r="G46" s="195"/>
      <c r="H46" s="202"/>
      <c r="I46" s="203"/>
      <c r="J46" s="202"/>
      <c r="K46" s="203"/>
      <c r="L46" s="202"/>
      <c r="M46" s="203"/>
      <c r="N46" s="202"/>
      <c r="O46" s="203"/>
      <c r="P46" s="202"/>
      <c r="Q46" s="203"/>
      <c r="R46" s="202"/>
    </row>
    <row r="47" spans="1:18" ht="12.95" customHeight="1" thickBot="1" x14ac:dyDescent="0.25">
      <c r="A47" s="197"/>
      <c r="B47" s="198"/>
      <c r="C47" s="201"/>
      <c r="D47" s="200"/>
      <c r="E47" s="201"/>
      <c r="F47" s="200"/>
      <c r="G47" s="201"/>
      <c r="H47" s="200"/>
      <c r="I47" s="201"/>
      <c r="J47" s="200"/>
      <c r="K47" s="201"/>
      <c r="L47" s="200"/>
      <c r="M47" s="201"/>
      <c r="N47" s="204"/>
      <c r="O47" s="205"/>
      <c r="P47" s="204"/>
      <c r="Q47" s="205"/>
      <c r="R47" s="204"/>
    </row>
    <row r="48" spans="1:18" ht="12.95" customHeight="1" x14ac:dyDescent="0.2">
      <c r="A48" s="496"/>
      <c r="B48" s="194"/>
      <c r="C48" s="206"/>
      <c r="D48" s="202"/>
      <c r="E48" s="203"/>
      <c r="F48" s="202"/>
      <c r="G48" s="203"/>
      <c r="H48" s="202"/>
      <c r="I48" s="203"/>
      <c r="J48" s="202"/>
      <c r="K48" s="203"/>
      <c r="L48" s="202"/>
      <c r="M48" s="203"/>
      <c r="N48" s="202"/>
      <c r="O48" s="203"/>
      <c r="P48" s="202"/>
      <c r="Q48" s="203"/>
      <c r="R48" s="202"/>
    </row>
    <row r="49" spans="1:18" ht="12.95" customHeight="1" x14ac:dyDescent="0.2">
      <c r="A49" s="496"/>
      <c r="B49" s="194"/>
      <c r="C49" s="206"/>
      <c r="D49" s="202"/>
      <c r="E49" s="203"/>
      <c r="F49" s="202"/>
      <c r="G49" s="203"/>
      <c r="H49" s="202"/>
      <c r="I49" s="203"/>
      <c r="J49" s="202"/>
      <c r="K49" s="203"/>
      <c r="L49" s="202"/>
      <c r="M49" s="203"/>
      <c r="N49" s="202"/>
      <c r="O49" s="203"/>
      <c r="P49" s="202"/>
      <c r="Q49" s="203"/>
      <c r="R49" s="202"/>
    </row>
    <row r="50" spans="1:18" ht="12.95" customHeight="1" thickBot="1" x14ac:dyDescent="0.25">
      <c r="A50" s="496"/>
      <c r="B50" s="194"/>
      <c r="C50" s="206"/>
      <c r="D50" s="202"/>
      <c r="E50" s="203"/>
      <c r="F50" s="202"/>
      <c r="G50" s="203"/>
      <c r="H50" s="202"/>
      <c r="I50" s="203"/>
      <c r="J50" s="202"/>
      <c r="K50" s="203"/>
      <c r="L50" s="202"/>
      <c r="M50" s="203"/>
      <c r="N50" s="202"/>
      <c r="O50" s="203"/>
      <c r="P50" s="202"/>
      <c r="Q50" s="203"/>
      <c r="R50" s="202"/>
    </row>
    <row r="51" spans="1:18" ht="12.75" thickBot="1" x14ac:dyDescent="0.25">
      <c r="A51" s="197"/>
      <c r="B51" s="198"/>
      <c r="C51" s="201"/>
      <c r="D51" s="200"/>
      <c r="E51" s="201"/>
      <c r="F51" s="200"/>
      <c r="G51" s="201"/>
      <c r="H51" s="200"/>
      <c r="I51" s="201"/>
      <c r="J51" s="200"/>
      <c r="K51" s="201"/>
      <c r="L51" s="200"/>
      <c r="M51" s="201"/>
      <c r="N51" s="204"/>
      <c r="O51" s="205"/>
      <c r="P51" s="204"/>
      <c r="Q51" s="205"/>
      <c r="R51" s="204"/>
    </row>
    <row r="52" spans="1:18" ht="12.95" customHeight="1" x14ac:dyDescent="0.2">
      <c r="A52" s="495"/>
      <c r="B52" s="208"/>
      <c r="C52" s="208"/>
      <c r="D52" s="209"/>
      <c r="E52" s="208"/>
      <c r="F52" s="209"/>
      <c r="G52" s="208"/>
      <c r="H52" s="209"/>
      <c r="I52" s="208"/>
      <c r="J52" s="209"/>
      <c r="K52" s="208"/>
      <c r="L52" s="209"/>
      <c r="M52" s="208"/>
      <c r="N52" s="210"/>
      <c r="O52" s="211"/>
      <c r="P52" s="210"/>
      <c r="Q52" s="211"/>
      <c r="R52" s="202"/>
    </row>
    <row r="53" spans="1:18" ht="12.95" customHeight="1" x14ac:dyDescent="0.2">
      <c r="A53" s="495"/>
      <c r="B53" s="208"/>
      <c r="C53" s="208"/>
      <c r="D53" s="209"/>
      <c r="E53" s="208"/>
      <c r="F53" s="209"/>
      <c r="G53" s="208"/>
      <c r="H53" s="209"/>
      <c r="I53" s="208"/>
      <c r="J53" s="209"/>
      <c r="K53" s="208"/>
      <c r="L53" s="209"/>
      <c r="M53" s="208"/>
      <c r="N53" s="209"/>
      <c r="O53" s="208"/>
      <c r="P53" s="209"/>
      <c r="Q53" s="208"/>
      <c r="R53" s="196"/>
    </row>
    <row r="54" spans="1:18" ht="12.95" customHeight="1" thickBot="1" x14ac:dyDescent="0.25">
      <c r="A54" s="495"/>
      <c r="B54" s="208"/>
      <c r="C54" s="208"/>
      <c r="D54" s="209"/>
      <c r="E54" s="208"/>
      <c r="F54" s="209"/>
      <c r="G54" s="208"/>
      <c r="H54" s="209"/>
      <c r="I54" s="208"/>
      <c r="J54" s="209"/>
      <c r="K54" s="208"/>
      <c r="L54" s="209"/>
      <c r="M54" s="208"/>
      <c r="N54" s="209"/>
      <c r="O54" s="208"/>
      <c r="P54" s="209"/>
      <c r="Q54" s="208"/>
      <c r="R54" s="196"/>
    </row>
    <row r="55" spans="1:18" ht="12.95" customHeight="1" thickBot="1" x14ac:dyDescent="0.25">
      <c r="A55" s="197"/>
      <c r="B55" s="212"/>
      <c r="C55" s="212"/>
      <c r="D55" s="197"/>
      <c r="E55" s="212"/>
      <c r="F55" s="197"/>
      <c r="G55" s="212"/>
      <c r="H55" s="197"/>
      <c r="I55" s="212"/>
      <c r="J55" s="197"/>
      <c r="K55" s="212"/>
      <c r="L55" s="197"/>
      <c r="M55" s="212"/>
      <c r="N55" s="197"/>
      <c r="O55" s="212"/>
      <c r="P55" s="197"/>
      <c r="Q55" s="212"/>
      <c r="R55" s="272"/>
    </row>
    <row r="56" spans="1:18" ht="12.95" customHeight="1" x14ac:dyDescent="0.2">
      <c r="A56" s="495"/>
      <c r="B56" s="208"/>
      <c r="C56" s="208"/>
      <c r="D56" s="209"/>
      <c r="E56" s="208"/>
      <c r="F56" s="209"/>
      <c r="G56" s="208"/>
      <c r="H56" s="209"/>
      <c r="I56" s="208"/>
      <c r="J56" s="209"/>
      <c r="K56" s="208"/>
      <c r="L56" s="209"/>
      <c r="M56" s="208"/>
      <c r="N56" s="209"/>
      <c r="O56" s="208"/>
      <c r="P56" s="209"/>
      <c r="Q56" s="208"/>
      <c r="R56" s="196"/>
    </row>
    <row r="57" spans="1:18" ht="12.95" customHeight="1" x14ac:dyDescent="0.2">
      <c r="A57" s="495"/>
      <c r="B57" s="208"/>
      <c r="C57" s="208"/>
      <c r="D57" s="209"/>
      <c r="E57" s="208"/>
      <c r="F57" s="209"/>
      <c r="G57" s="208"/>
      <c r="H57" s="209"/>
      <c r="I57" s="208"/>
      <c r="J57" s="209"/>
      <c r="K57" s="208"/>
      <c r="L57" s="209"/>
      <c r="M57" s="208"/>
      <c r="N57" s="209"/>
      <c r="O57" s="208"/>
      <c r="P57" s="209"/>
      <c r="Q57" s="208"/>
      <c r="R57" s="196"/>
    </row>
    <row r="58" spans="1:18" ht="12.95" customHeight="1" thickBot="1" x14ac:dyDescent="0.25">
      <c r="A58" s="495"/>
      <c r="B58" s="208"/>
      <c r="C58" s="208"/>
      <c r="D58" s="209"/>
      <c r="E58" s="208"/>
      <c r="F58" s="209"/>
      <c r="G58" s="208"/>
      <c r="H58" s="209"/>
      <c r="I58" s="208"/>
      <c r="J58" s="209"/>
      <c r="K58" s="208"/>
      <c r="L58" s="209"/>
      <c r="M58" s="208"/>
      <c r="N58" s="209"/>
      <c r="O58" s="208"/>
      <c r="P58" s="209"/>
      <c r="Q58" s="208"/>
      <c r="R58" s="196"/>
    </row>
    <row r="59" spans="1:18" ht="12.95" customHeight="1" thickBot="1" x14ac:dyDescent="0.25">
      <c r="A59" s="197"/>
      <c r="B59" s="212"/>
      <c r="C59" s="212"/>
      <c r="D59" s="197"/>
      <c r="E59" s="212"/>
      <c r="F59" s="197"/>
      <c r="G59" s="212"/>
      <c r="H59" s="197"/>
      <c r="I59" s="212"/>
      <c r="J59" s="197"/>
      <c r="K59" s="212"/>
      <c r="L59" s="197"/>
      <c r="M59" s="212"/>
      <c r="N59" s="197"/>
      <c r="O59" s="212"/>
      <c r="P59" s="197"/>
      <c r="Q59" s="212"/>
      <c r="R59" s="272"/>
    </row>
    <row r="60" spans="1:18" ht="12.95" customHeight="1" x14ac:dyDescent="0.2">
      <c r="A60" s="495"/>
      <c r="B60" s="208"/>
      <c r="C60" s="208"/>
      <c r="D60" s="209"/>
      <c r="E60" s="208"/>
      <c r="F60" s="209"/>
      <c r="G60" s="208"/>
      <c r="H60" s="209"/>
      <c r="I60" s="208"/>
      <c r="J60" s="209"/>
      <c r="K60" s="208"/>
      <c r="L60" s="209"/>
      <c r="M60" s="208"/>
      <c r="N60" s="209"/>
      <c r="O60" s="208"/>
      <c r="P60" s="209"/>
      <c r="Q60" s="208"/>
      <c r="R60" s="196"/>
    </row>
    <row r="61" spans="1:18" ht="12.95" customHeight="1" x14ac:dyDescent="0.2">
      <c r="A61" s="495"/>
      <c r="B61" s="208"/>
      <c r="C61" s="208"/>
      <c r="D61" s="209"/>
      <c r="E61" s="208"/>
      <c r="F61" s="209"/>
      <c r="G61" s="208"/>
      <c r="H61" s="209"/>
      <c r="I61" s="208"/>
      <c r="J61" s="209"/>
      <c r="K61" s="208"/>
      <c r="L61" s="209"/>
      <c r="M61" s="208"/>
      <c r="N61" s="209"/>
      <c r="O61" s="208"/>
      <c r="P61" s="209"/>
      <c r="Q61" s="208"/>
      <c r="R61" s="196"/>
    </row>
    <row r="62" spans="1:18" ht="12.95" customHeight="1" thickBot="1" x14ac:dyDescent="0.25">
      <c r="A62" s="495"/>
      <c r="B62" s="208"/>
      <c r="C62" s="208"/>
      <c r="D62" s="209"/>
      <c r="E62" s="208"/>
      <c r="F62" s="209"/>
      <c r="G62" s="208"/>
      <c r="H62" s="209"/>
      <c r="I62" s="208"/>
      <c r="J62" s="209"/>
      <c r="K62" s="208"/>
      <c r="L62" s="209"/>
      <c r="M62" s="208"/>
      <c r="N62" s="209"/>
      <c r="O62" s="208"/>
      <c r="P62" s="209"/>
      <c r="Q62" s="208"/>
      <c r="R62" s="196"/>
    </row>
    <row r="63" spans="1:18" ht="12.95" customHeight="1" thickBot="1" x14ac:dyDescent="0.25">
      <c r="A63" s="197"/>
      <c r="B63" s="212"/>
      <c r="C63" s="212"/>
      <c r="D63" s="197"/>
      <c r="E63" s="212"/>
      <c r="F63" s="197"/>
      <c r="G63" s="212"/>
      <c r="H63" s="197"/>
      <c r="I63" s="212"/>
      <c r="J63" s="197"/>
      <c r="K63" s="212"/>
      <c r="L63" s="197"/>
      <c r="M63" s="212"/>
      <c r="N63" s="197"/>
      <c r="O63" s="212"/>
      <c r="P63" s="197"/>
      <c r="Q63" s="212"/>
      <c r="R63" s="272"/>
    </row>
    <row r="64" spans="1:18" ht="12.95" customHeight="1" x14ac:dyDescent="0.2">
      <c r="A64" s="495"/>
      <c r="B64" s="208"/>
      <c r="C64" s="208"/>
      <c r="D64" s="209"/>
      <c r="E64" s="208"/>
      <c r="F64" s="209"/>
      <c r="G64" s="208"/>
      <c r="H64" s="209"/>
      <c r="I64" s="208"/>
      <c r="J64" s="209"/>
      <c r="K64" s="208"/>
      <c r="L64" s="209"/>
      <c r="M64" s="208"/>
      <c r="N64" s="209"/>
      <c r="O64" s="208"/>
      <c r="P64" s="209"/>
      <c r="Q64" s="208"/>
      <c r="R64" s="196"/>
    </row>
    <row r="65" spans="1:18" ht="12.95" customHeight="1" x14ac:dyDescent="0.2">
      <c r="A65" s="495"/>
      <c r="B65" s="208"/>
      <c r="C65" s="208"/>
      <c r="D65" s="209"/>
      <c r="E65" s="208"/>
      <c r="F65" s="209"/>
      <c r="G65" s="208"/>
      <c r="H65" s="209"/>
      <c r="I65" s="208"/>
      <c r="J65" s="209"/>
      <c r="K65" s="208"/>
      <c r="L65" s="209"/>
      <c r="M65" s="208"/>
      <c r="N65" s="209"/>
      <c r="O65" s="208"/>
      <c r="P65" s="209"/>
      <c r="Q65" s="208"/>
      <c r="R65" s="196"/>
    </row>
    <row r="66" spans="1:18" ht="12.95" customHeight="1" thickBot="1" x14ac:dyDescent="0.25">
      <c r="A66" s="495"/>
      <c r="B66" s="208"/>
      <c r="C66" s="208"/>
      <c r="D66" s="209"/>
      <c r="E66" s="208"/>
      <c r="F66" s="213"/>
      <c r="G66" s="208"/>
      <c r="H66" s="209"/>
      <c r="I66" s="208"/>
      <c r="J66" s="209"/>
      <c r="K66" s="208"/>
      <c r="L66" s="209"/>
      <c r="M66" s="208"/>
      <c r="N66" s="209"/>
      <c r="O66" s="208"/>
      <c r="P66" s="209"/>
      <c r="Q66" s="208"/>
      <c r="R66" s="196"/>
    </row>
    <row r="67" spans="1:18" ht="12.95" customHeight="1" thickBot="1" x14ac:dyDescent="0.25">
      <c r="A67" s="197"/>
      <c r="B67" s="212"/>
      <c r="C67" s="212"/>
      <c r="D67" s="197"/>
      <c r="E67" s="212"/>
      <c r="F67" s="197"/>
      <c r="G67" s="212"/>
      <c r="H67" s="197"/>
      <c r="I67" s="212"/>
      <c r="J67" s="197"/>
      <c r="K67" s="212"/>
      <c r="L67" s="197"/>
      <c r="M67" s="212"/>
      <c r="N67" s="197"/>
      <c r="O67" s="212"/>
      <c r="P67" s="197"/>
      <c r="Q67" s="212"/>
      <c r="R67" s="197"/>
    </row>
  </sheetData>
  <mergeCells count="18">
    <mergeCell ref="A1:R1"/>
    <mergeCell ref="A2:R2"/>
    <mergeCell ref="A3:R3"/>
    <mergeCell ref="A8:A10"/>
    <mergeCell ref="A12:A14"/>
    <mergeCell ref="A16:A18"/>
    <mergeCell ref="A20:A22"/>
    <mergeCell ref="A24:A26"/>
    <mergeCell ref="A28:A30"/>
    <mergeCell ref="A32:A34"/>
    <mergeCell ref="A56:A58"/>
    <mergeCell ref="A60:A62"/>
    <mergeCell ref="A64:A66"/>
    <mergeCell ref="A36:A38"/>
    <mergeCell ref="A40:A42"/>
    <mergeCell ref="A44:A46"/>
    <mergeCell ref="A48:A50"/>
    <mergeCell ref="A52:A54"/>
  </mergeCells>
  <phoneticPr fontId="2" type="noConversion"/>
  <printOptions verticalCentered="1"/>
  <pageMargins left="0" right="0" top="0" bottom="0" header="0.11811023622047245" footer="0.11811023622047245"/>
  <pageSetup paperSize="9" scale="75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32"/>
  <sheetViews>
    <sheetView zoomScaleNormal="100" workbookViewId="0">
      <pane xSplit="3" ySplit="6" topLeftCell="D7" activePane="bottomRight" state="frozen"/>
      <selection activeCell="U27" sqref="U27"/>
      <selection pane="topRight" activeCell="U27" sqref="U27"/>
      <selection pane="bottomLeft" activeCell="U27" sqref="U27"/>
      <selection pane="bottomRight" activeCell="N54" sqref="N54"/>
    </sheetView>
  </sheetViews>
  <sheetFormatPr baseColWidth="10" defaultRowHeight="12" x14ac:dyDescent="0.2"/>
  <cols>
    <col min="1" max="1" width="12.5703125" style="190" customWidth="1"/>
    <col min="2" max="2" width="6.42578125" style="190" customWidth="1"/>
    <col min="3" max="4" width="7.7109375" style="190" customWidth="1"/>
    <col min="5" max="5" width="7" style="190" customWidth="1"/>
    <col min="6" max="8" width="7.5703125" style="190" customWidth="1"/>
    <col min="9" max="10" width="7.42578125" style="190" customWidth="1"/>
    <col min="11" max="11" width="7.85546875" style="190" customWidth="1"/>
    <col min="12" max="12" width="7.140625" style="190" customWidth="1"/>
    <col min="13" max="13" width="7.5703125" style="190" customWidth="1"/>
    <col min="14" max="14" width="7.42578125" style="190" customWidth="1"/>
    <col min="15" max="16" width="7.140625" style="190" customWidth="1"/>
    <col min="17" max="17" width="0.140625" style="190" customWidth="1"/>
    <col min="18" max="18" width="7.140625" style="190" customWidth="1"/>
    <col min="19" max="19" width="11.42578125" style="190"/>
    <col min="20" max="20" width="17.42578125" style="190" customWidth="1"/>
    <col min="21" max="21" width="18.28515625" style="190" customWidth="1"/>
    <col min="22" max="22" width="4.42578125" style="190" customWidth="1"/>
    <col min="23" max="23" width="9" style="190" customWidth="1"/>
    <col min="24" max="24" width="6.42578125" style="190" customWidth="1"/>
    <col min="25" max="25" width="6.28515625" style="190" customWidth="1"/>
    <col min="26" max="26" width="7.140625" style="190" customWidth="1"/>
    <col min="27" max="27" width="9.42578125" style="190" customWidth="1"/>
    <col min="28" max="28" width="6.42578125" style="190" customWidth="1"/>
    <col min="29" max="29" width="5.140625" style="190" customWidth="1"/>
    <col min="30" max="30" width="6.28515625" style="190" customWidth="1"/>
    <col min="31" max="31" width="5.42578125" style="190" customWidth="1"/>
    <col min="32" max="16384" width="11.42578125" style="190"/>
  </cols>
  <sheetData>
    <row r="1" spans="1:27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27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27" ht="26.25" customHeight="1" x14ac:dyDescent="0.2">
      <c r="A3" s="465" t="s">
        <v>47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27" ht="15.75" customHeight="1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27" ht="12.75" thickBot="1" x14ac:dyDescent="0.25">
      <c r="A5" s="217" t="s">
        <v>0</v>
      </c>
      <c r="B5" s="218" t="s">
        <v>1</v>
      </c>
      <c r="C5" s="219" t="s">
        <v>15</v>
      </c>
      <c r="D5" s="220" t="s">
        <v>38</v>
      </c>
      <c r="E5" s="220" t="s">
        <v>15</v>
      </c>
      <c r="F5" s="220" t="s">
        <v>37</v>
      </c>
      <c r="G5" s="220" t="s">
        <v>38</v>
      </c>
      <c r="H5" s="220" t="s">
        <v>15</v>
      </c>
      <c r="I5" s="220" t="s">
        <v>37</v>
      </c>
      <c r="J5" s="220" t="s">
        <v>38</v>
      </c>
      <c r="K5" s="220" t="s">
        <v>15</v>
      </c>
      <c r="L5" s="220" t="s">
        <v>37</v>
      </c>
      <c r="M5" s="220" t="s">
        <v>38</v>
      </c>
      <c r="N5" s="220" t="s">
        <v>15</v>
      </c>
      <c r="O5" s="220" t="s">
        <v>37</v>
      </c>
      <c r="P5" s="220" t="s">
        <v>38</v>
      </c>
      <c r="Q5" s="220"/>
      <c r="R5" s="221" t="s">
        <v>2</v>
      </c>
    </row>
    <row r="6" spans="1:27" ht="27" customHeight="1" thickBot="1" x14ac:dyDescent="0.25">
      <c r="A6" s="222"/>
      <c r="B6" s="223"/>
      <c r="C6" s="219" t="s">
        <v>48</v>
      </c>
      <c r="D6" s="224">
        <v>3</v>
      </c>
      <c r="E6" s="224">
        <v>6</v>
      </c>
      <c r="F6" s="224">
        <v>8</v>
      </c>
      <c r="G6" s="224">
        <v>10</v>
      </c>
      <c r="H6" s="224">
        <v>13</v>
      </c>
      <c r="I6" s="224">
        <v>15</v>
      </c>
      <c r="J6" s="224">
        <v>17</v>
      </c>
      <c r="K6" s="224">
        <v>20</v>
      </c>
      <c r="L6" s="224">
        <v>22</v>
      </c>
      <c r="M6" s="224">
        <v>24</v>
      </c>
      <c r="N6" s="224">
        <v>27</v>
      </c>
      <c r="O6" s="224">
        <v>29</v>
      </c>
      <c r="P6" s="224">
        <v>31</v>
      </c>
      <c r="Q6" s="224"/>
      <c r="R6" s="225" t="s">
        <v>3</v>
      </c>
    </row>
    <row r="7" spans="1:27" ht="12.75" thickBot="1" x14ac:dyDescent="0.25"/>
    <row r="8" spans="1:27" x14ac:dyDescent="0.2">
      <c r="A8" s="226"/>
      <c r="B8" s="226" t="s">
        <v>4</v>
      </c>
      <c r="C8" s="227">
        <v>0.65</v>
      </c>
      <c r="D8" s="227">
        <v>0.7</v>
      </c>
      <c r="E8" s="227">
        <v>0.85</v>
      </c>
      <c r="F8" s="227">
        <v>0.9</v>
      </c>
      <c r="G8" s="227">
        <v>0.85</v>
      </c>
      <c r="H8" s="227">
        <v>0.7</v>
      </c>
      <c r="I8" s="227">
        <v>0.75</v>
      </c>
      <c r="J8" s="227">
        <v>0.7</v>
      </c>
      <c r="K8" s="227">
        <v>0.8</v>
      </c>
      <c r="L8" s="227">
        <v>1</v>
      </c>
      <c r="M8" s="227">
        <v>0.8</v>
      </c>
      <c r="N8" s="227">
        <v>1</v>
      </c>
      <c r="O8" s="227">
        <v>0.9</v>
      </c>
      <c r="P8" s="227">
        <v>1</v>
      </c>
      <c r="Q8" s="228"/>
      <c r="R8" s="229">
        <f>IF(SUM(D8:P8)=0,"",+AVERAGE(D8:P8))</f>
        <v>0.84230769230769242</v>
      </c>
      <c r="T8" s="230"/>
    </row>
    <row r="9" spans="1:27" x14ac:dyDescent="0.2">
      <c r="A9" s="231" t="s">
        <v>5</v>
      </c>
      <c r="B9" s="231" t="s">
        <v>6</v>
      </c>
      <c r="C9" s="232">
        <v>0.35</v>
      </c>
      <c r="D9" s="232">
        <v>0.4</v>
      </c>
      <c r="E9" s="232">
        <v>0.55000000000000004</v>
      </c>
      <c r="F9" s="232">
        <v>0.6</v>
      </c>
      <c r="G9" s="232">
        <v>0.55000000000000004</v>
      </c>
      <c r="H9" s="232">
        <v>0.4</v>
      </c>
      <c r="I9" s="232">
        <v>0.45</v>
      </c>
      <c r="J9" s="232">
        <v>0.4</v>
      </c>
      <c r="K9" s="232">
        <v>0.5</v>
      </c>
      <c r="L9" s="232">
        <v>0.7</v>
      </c>
      <c r="M9" s="232">
        <v>0.5</v>
      </c>
      <c r="N9" s="232">
        <v>0.7</v>
      </c>
      <c r="O9" s="232">
        <v>0.6</v>
      </c>
      <c r="P9" s="232">
        <v>0.7</v>
      </c>
      <c r="Q9" s="233"/>
      <c r="R9" s="234">
        <f>IF(SUM(D9:P9)=0,"",+AVERAGE(D9:P9))</f>
        <v>0.54230769230769227</v>
      </c>
    </row>
    <row r="10" spans="1:27" ht="12.75" thickBot="1" x14ac:dyDescent="0.25">
      <c r="A10" s="235"/>
      <c r="B10" s="235" t="s">
        <v>7</v>
      </c>
      <c r="C10" s="236"/>
      <c r="D10" s="236"/>
      <c r="E10" s="236">
        <v>0.25</v>
      </c>
      <c r="F10" s="236">
        <v>0.3</v>
      </c>
      <c r="G10" s="236">
        <v>0.25</v>
      </c>
      <c r="H10" s="236"/>
      <c r="I10" s="236"/>
      <c r="J10" s="236"/>
      <c r="K10" s="236">
        <v>0.2</v>
      </c>
      <c r="L10" s="236">
        <v>0.4</v>
      </c>
      <c r="M10" s="236">
        <v>0.2</v>
      </c>
      <c r="N10" s="236">
        <v>0.4</v>
      </c>
      <c r="O10" s="236">
        <v>0.3</v>
      </c>
      <c r="P10" s="236">
        <v>0.4</v>
      </c>
      <c r="Q10" s="236"/>
      <c r="R10" s="234">
        <f>IF(SUM(D10:P10)=0,"",+AVERAGE(D10:P10))</f>
        <v>0.3</v>
      </c>
    </row>
    <row r="11" spans="1:27" ht="20.25" customHeight="1" thickBot="1" x14ac:dyDescent="0.25">
      <c r="A11" s="231"/>
      <c r="B11" s="231"/>
      <c r="C11" s="237" t="str">
        <f t="shared" ref="C11:P11" si="0">IF(C8="","",IF(C8&gt;B8,"En alza", IF(C8&lt;B8, "En Baja", "Estable")))</f>
        <v>En Baja</v>
      </c>
      <c r="D11" s="237" t="str">
        <f t="shared" si="0"/>
        <v>En alza</v>
      </c>
      <c r="E11" s="237" t="str">
        <f t="shared" si="0"/>
        <v>En alza</v>
      </c>
      <c r="F11" s="237" t="str">
        <f t="shared" si="0"/>
        <v>En alza</v>
      </c>
      <c r="G11" s="237" t="str">
        <f t="shared" si="0"/>
        <v>En Baja</v>
      </c>
      <c r="H11" s="237" t="str">
        <f t="shared" si="0"/>
        <v>En Baja</v>
      </c>
      <c r="I11" s="237" t="str">
        <f t="shared" si="0"/>
        <v>En alza</v>
      </c>
      <c r="J11" s="237" t="str">
        <f t="shared" si="0"/>
        <v>En Baja</v>
      </c>
      <c r="K11" s="237" t="str">
        <f t="shared" si="0"/>
        <v>En alza</v>
      </c>
      <c r="L11" s="237" t="str">
        <f t="shared" si="0"/>
        <v>En alza</v>
      </c>
      <c r="M11" s="237" t="str">
        <f t="shared" si="0"/>
        <v>En Baja</v>
      </c>
      <c r="N11" s="237" t="str">
        <f t="shared" si="0"/>
        <v>En alza</v>
      </c>
      <c r="O11" s="237" t="str">
        <f t="shared" si="0"/>
        <v>En Baja</v>
      </c>
      <c r="P11" s="237" t="str">
        <f t="shared" si="0"/>
        <v>En alza</v>
      </c>
      <c r="Q11" s="237" t="str">
        <f t="shared" ref="Q11" si="1">IF(Q8="","",IF(Q8&gt;P8,"En alza", IF(Q8&lt;P8, "En Baja", "Estable")))</f>
        <v/>
      </c>
      <c r="R11" s="238"/>
      <c r="Z11" s="230"/>
    </row>
    <row r="12" spans="1:27" x14ac:dyDescent="0.2">
      <c r="A12" s="226"/>
      <c r="B12" s="226" t="s">
        <v>4</v>
      </c>
      <c r="C12" s="227">
        <v>2.8</v>
      </c>
      <c r="D12" s="227">
        <v>3</v>
      </c>
      <c r="E12" s="227">
        <v>3.2</v>
      </c>
      <c r="F12" s="227">
        <v>3.1</v>
      </c>
      <c r="G12" s="227">
        <v>3.2</v>
      </c>
      <c r="H12" s="227">
        <v>2.8</v>
      </c>
      <c r="I12" s="227">
        <v>3</v>
      </c>
      <c r="J12" s="227">
        <v>2.2000000000000002</v>
      </c>
      <c r="K12" s="227">
        <v>1.8</v>
      </c>
      <c r="L12" s="227">
        <v>1.8</v>
      </c>
      <c r="M12" s="227">
        <v>1.8</v>
      </c>
      <c r="N12" s="227">
        <v>2</v>
      </c>
      <c r="O12" s="227">
        <v>2</v>
      </c>
      <c r="P12" s="227">
        <v>2.2000000000000002</v>
      </c>
      <c r="Q12" s="228"/>
      <c r="R12" s="234">
        <f>IF(SUM(D12:P12)=0,"",+AVERAGE(D12:P12))</f>
        <v>2.4692307692307693</v>
      </c>
      <c r="Z12" s="230"/>
      <c r="AA12" s="239"/>
    </row>
    <row r="13" spans="1:27" x14ac:dyDescent="0.2">
      <c r="A13" s="231" t="s">
        <v>8</v>
      </c>
      <c r="B13" s="231" t="s">
        <v>6</v>
      </c>
      <c r="C13" s="232">
        <v>2.5</v>
      </c>
      <c r="D13" s="232">
        <v>2.7</v>
      </c>
      <c r="E13" s="232">
        <v>2.9</v>
      </c>
      <c r="F13" s="232">
        <v>2.8</v>
      </c>
      <c r="G13" s="232">
        <v>2.9</v>
      </c>
      <c r="H13" s="232">
        <v>2.5</v>
      </c>
      <c r="I13" s="232">
        <v>2.7</v>
      </c>
      <c r="J13" s="232">
        <v>1.9</v>
      </c>
      <c r="K13" s="232">
        <v>1.5</v>
      </c>
      <c r="L13" s="232">
        <v>1.5</v>
      </c>
      <c r="M13" s="232">
        <v>1.5</v>
      </c>
      <c r="N13" s="232">
        <v>1.7</v>
      </c>
      <c r="O13" s="232">
        <v>1.7</v>
      </c>
      <c r="P13" s="232">
        <v>1.9</v>
      </c>
      <c r="Q13" s="233"/>
      <c r="R13" s="234">
        <f>IF(SUM(D13:P13)=0,"",+AVERAGE(D13:P13))</f>
        <v>2.1692307692307691</v>
      </c>
    </row>
    <row r="14" spans="1:27" ht="12.75" thickBot="1" x14ac:dyDescent="0.25">
      <c r="A14" s="235"/>
      <c r="B14" s="235" t="s">
        <v>7</v>
      </c>
      <c r="C14" s="236">
        <v>2.2000000000000002</v>
      </c>
      <c r="D14" s="236">
        <v>2.4</v>
      </c>
      <c r="E14" s="236">
        <v>2.6</v>
      </c>
      <c r="F14" s="236">
        <v>2.5</v>
      </c>
      <c r="G14" s="236">
        <v>2.6</v>
      </c>
      <c r="H14" s="236">
        <v>2.2000000000000002</v>
      </c>
      <c r="I14" s="236">
        <v>2.4</v>
      </c>
      <c r="J14" s="236">
        <v>1.6</v>
      </c>
      <c r="K14" s="236">
        <v>1.2</v>
      </c>
      <c r="L14" s="236">
        <v>1.2</v>
      </c>
      <c r="M14" s="236">
        <v>1.2</v>
      </c>
      <c r="N14" s="236">
        <v>1.4</v>
      </c>
      <c r="O14" s="236">
        <v>1.4</v>
      </c>
      <c r="P14" s="236">
        <v>1.6</v>
      </c>
      <c r="Q14" s="236"/>
      <c r="R14" s="234">
        <f>IF(SUM(D14:P14)=0,"",+AVERAGE(D14:P14))</f>
        <v>1.869230769230769</v>
      </c>
    </row>
    <row r="15" spans="1:27" ht="21" customHeight="1" thickBot="1" x14ac:dyDescent="0.25">
      <c r="A15" s="231"/>
      <c r="B15" s="231"/>
      <c r="C15" s="237" t="str">
        <f t="shared" ref="C15:P15" si="2">IF(C12="","",IF(C12&gt;B12,"En alza", IF(C12&lt;B12, "En Baja", "Estable")))</f>
        <v>En Baja</v>
      </c>
      <c r="D15" s="237" t="str">
        <f t="shared" si="2"/>
        <v>En alza</v>
      </c>
      <c r="E15" s="237" t="str">
        <f t="shared" si="2"/>
        <v>En alza</v>
      </c>
      <c r="F15" s="237" t="str">
        <f t="shared" si="2"/>
        <v>En Baja</v>
      </c>
      <c r="G15" s="237" t="str">
        <f t="shared" si="2"/>
        <v>En alza</v>
      </c>
      <c r="H15" s="237" t="str">
        <f t="shared" si="2"/>
        <v>En Baja</v>
      </c>
      <c r="I15" s="237" t="str">
        <f t="shared" si="2"/>
        <v>En alza</v>
      </c>
      <c r="J15" s="237" t="str">
        <f t="shared" si="2"/>
        <v>En Baja</v>
      </c>
      <c r="K15" s="237" t="str">
        <f t="shared" si="2"/>
        <v>En Baja</v>
      </c>
      <c r="L15" s="237" t="str">
        <f t="shared" si="2"/>
        <v>Estable</v>
      </c>
      <c r="M15" s="237" t="str">
        <f t="shared" si="2"/>
        <v>Estable</v>
      </c>
      <c r="N15" s="237" t="str">
        <f t="shared" si="2"/>
        <v>En alza</v>
      </c>
      <c r="O15" s="237" t="str">
        <f t="shared" si="2"/>
        <v>Estable</v>
      </c>
      <c r="P15" s="237" t="str">
        <f t="shared" si="2"/>
        <v>En alza</v>
      </c>
      <c r="Q15" s="232"/>
      <c r="R15" s="238"/>
    </row>
    <row r="16" spans="1:27" x14ac:dyDescent="0.2">
      <c r="A16" s="226"/>
      <c r="B16" s="226" t="s">
        <v>4</v>
      </c>
      <c r="C16" s="227">
        <v>1.4</v>
      </c>
      <c r="D16" s="227">
        <v>1.6</v>
      </c>
      <c r="E16" s="227">
        <v>2.2000000000000002</v>
      </c>
      <c r="F16" s="227">
        <v>1.8</v>
      </c>
      <c r="G16" s="227">
        <v>1.8</v>
      </c>
      <c r="H16" s="227">
        <v>1.5</v>
      </c>
      <c r="I16" s="227">
        <v>1.6</v>
      </c>
      <c r="J16" s="227">
        <v>1</v>
      </c>
      <c r="K16" s="227">
        <v>0.8</v>
      </c>
      <c r="L16" s="227">
        <v>1.3</v>
      </c>
      <c r="M16" s="227">
        <v>1.1000000000000001</v>
      </c>
      <c r="N16" s="227">
        <v>1.1000000000000001</v>
      </c>
      <c r="O16" s="227">
        <v>1.1000000000000001</v>
      </c>
      <c r="P16" s="227">
        <v>1.2</v>
      </c>
      <c r="Q16" s="228"/>
      <c r="R16" s="234">
        <f>IF(SUM(D16:P16)=0,"",+AVERAGE(D16:P16))</f>
        <v>1.3923076923076925</v>
      </c>
    </row>
    <row r="17" spans="1:26" x14ac:dyDescent="0.2">
      <c r="A17" s="231" t="s">
        <v>9</v>
      </c>
      <c r="B17" s="231" t="s">
        <v>6</v>
      </c>
      <c r="C17" s="232">
        <v>1.1000000000000001</v>
      </c>
      <c r="D17" s="232">
        <v>1.3</v>
      </c>
      <c r="E17" s="232">
        <v>1.9</v>
      </c>
      <c r="F17" s="232">
        <v>1.5</v>
      </c>
      <c r="G17" s="232">
        <v>1.5</v>
      </c>
      <c r="H17" s="232">
        <v>1.2</v>
      </c>
      <c r="I17" s="232">
        <v>1.3</v>
      </c>
      <c r="J17" s="232">
        <v>0.7</v>
      </c>
      <c r="K17" s="232">
        <v>0.5</v>
      </c>
      <c r="L17" s="232">
        <v>1</v>
      </c>
      <c r="M17" s="232">
        <v>0.8</v>
      </c>
      <c r="N17" s="232">
        <v>0.8</v>
      </c>
      <c r="O17" s="232">
        <v>0.8</v>
      </c>
      <c r="P17" s="232">
        <v>0.9</v>
      </c>
      <c r="Q17" s="233"/>
      <c r="R17" s="234">
        <f>IF(SUM(D17:P17)=0,"",+AVERAGE(D17:P17))</f>
        <v>1.0923076923076924</v>
      </c>
      <c r="U17" s="239"/>
      <c r="W17" s="230"/>
      <c r="X17" s="230"/>
      <c r="Y17" s="230"/>
      <c r="Z17" s="230"/>
    </row>
    <row r="18" spans="1:26" ht="12.75" thickBot="1" x14ac:dyDescent="0.25">
      <c r="A18" s="235"/>
      <c r="B18" s="235" t="s">
        <v>7</v>
      </c>
      <c r="C18" s="236">
        <v>0.8</v>
      </c>
      <c r="D18" s="236">
        <v>1</v>
      </c>
      <c r="E18" s="236">
        <v>1.6</v>
      </c>
      <c r="F18" s="236">
        <v>1.2</v>
      </c>
      <c r="G18" s="236">
        <v>1.2</v>
      </c>
      <c r="H18" s="236">
        <v>0.9</v>
      </c>
      <c r="I18" s="236">
        <v>1</v>
      </c>
      <c r="J18" s="236">
        <v>0.4</v>
      </c>
      <c r="K18" s="236">
        <v>0.2</v>
      </c>
      <c r="L18" s="236">
        <v>0.7</v>
      </c>
      <c r="M18" s="236">
        <v>0.5</v>
      </c>
      <c r="N18" s="236">
        <v>0.5</v>
      </c>
      <c r="O18" s="236">
        <v>0.5</v>
      </c>
      <c r="P18" s="236">
        <v>0.6</v>
      </c>
      <c r="Q18" s="236"/>
      <c r="R18" s="234">
        <f>IF(SUM(D18:P18)=0,"",+AVERAGE(D18:P18))</f>
        <v>0.79230769230769238</v>
      </c>
      <c r="U18" s="239"/>
      <c r="W18" s="230"/>
      <c r="X18" s="230"/>
    </row>
    <row r="19" spans="1:26" ht="23.25" customHeight="1" thickBot="1" x14ac:dyDescent="0.25">
      <c r="A19" s="231"/>
      <c r="B19" s="231"/>
      <c r="C19" s="237" t="str">
        <f t="shared" ref="C19:P19" si="3">IF(C16="","",IF(C16&gt;B16,"En alza", IF(C16&lt;B16, "En Baja", "Estable")))</f>
        <v>En Baja</v>
      </c>
      <c r="D19" s="237" t="str">
        <f t="shared" si="3"/>
        <v>En alza</v>
      </c>
      <c r="E19" s="237" t="str">
        <f t="shared" si="3"/>
        <v>En alza</v>
      </c>
      <c r="F19" s="237" t="str">
        <f t="shared" si="3"/>
        <v>En Baja</v>
      </c>
      <c r="G19" s="237" t="str">
        <f t="shared" si="3"/>
        <v>Estable</v>
      </c>
      <c r="H19" s="237" t="str">
        <f t="shared" si="3"/>
        <v>En Baja</v>
      </c>
      <c r="I19" s="237" t="str">
        <f t="shared" si="3"/>
        <v>En alza</v>
      </c>
      <c r="J19" s="237" t="str">
        <f t="shared" si="3"/>
        <v>En Baja</v>
      </c>
      <c r="K19" s="237" t="str">
        <f t="shared" si="3"/>
        <v>En Baja</v>
      </c>
      <c r="L19" s="237" t="str">
        <f t="shared" si="3"/>
        <v>En alza</v>
      </c>
      <c r="M19" s="237" t="str">
        <f t="shared" si="3"/>
        <v>En Baja</v>
      </c>
      <c r="N19" s="237" t="str">
        <f t="shared" si="3"/>
        <v>Estable</v>
      </c>
      <c r="O19" s="237" t="str">
        <f t="shared" si="3"/>
        <v>Estable</v>
      </c>
      <c r="P19" s="237" t="str">
        <f t="shared" si="3"/>
        <v>En alza</v>
      </c>
      <c r="Q19" s="232"/>
      <c r="R19" s="238"/>
      <c r="U19" s="239"/>
      <c r="W19" s="230"/>
      <c r="X19" s="230"/>
    </row>
    <row r="20" spans="1:26" x14ac:dyDescent="0.2">
      <c r="A20" s="226"/>
      <c r="B20" s="226" t="s">
        <v>4</v>
      </c>
      <c r="C20" s="227">
        <v>2.4</v>
      </c>
      <c r="D20" s="227">
        <v>2.8</v>
      </c>
      <c r="E20" s="227">
        <v>3</v>
      </c>
      <c r="F20" s="227">
        <v>3.5</v>
      </c>
      <c r="G20" s="227">
        <v>3.5</v>
      </c>
      <c r="H20" s="227">
        <v>2.6</v>
      </c>
      <c r="I20" s="227">
        <v>2.8</v>
      </c>
      <c r="J20" s="227">
        <v>2.4</v>
      </c>
      <c r="K20" s="227">
        <v>2</v>
      </c>
      <c r="L20" s="227">
        <v>2</v>
      </c>
      <c r="M20" s="227">
        <v>2</v>
      </c>
      <c r="N20" s="227">
        <v>1.8</v>
      </c>
      <c r="O20" s="227">
        <v>2</v>
      </c>
      <c r="P20" s="227">
        <v>1.6</v>
      </c>
      <c r="Q20" s="228"/>
      <c r="R20" s="234">
        <f>IF(SUM(D20:P20)=0,"",+AVERAGE(D20:P20))</f>
        <v>2.4615384615384617</v>
      </c>
      <c r="U20" s="239"/>
      <c r="W20" s="230"/>
    </row>
    <row r="21" spans="1:26" x14ac:dyDescent="0.2">
      <c r="A21" s="231" t="s">
        <v>10</v>
      </c>
      <c r="B21" s="231" t="s">
        <v>6</v>
      </c>
      <c r="C21" s="232">
        <v>2.1</v>
      </c>
      <c r="D21" s="232">
        <v>2.5</v>
      </c>
      <c r="E21" s="232">
        <v>2.7</v>
      </c>
      <c r="F21" s="232">
        <v>3.2</v>
      </c>
      <c r="G21" s="232">
        <v>3.2</v>
      </c>
      <c r="H21" s="232">
        <v>2.2999999999999998</v>
      </c>
      <c r="I21" s="232">
        <v>2.5</v>
      </c>
      <c r="J21" s="232">
        <v>2.1</v>
      </c>
      <c r="K21" s="232">
        <v>1.7</v>
      </c>
      <c r="L21" s="232">
        <v>1.7</v>
      </c>
      <c r="M21" s="232">
        <v>1.7</v>
      </c>
      <c r="N21" s="232">
        <v>1.5</v>
      </c>
      <c r="O21" s="232">
        <v>1.7</v>
      </c>
      <c r="P21" s="232">
        <v>1.3</v>
      </c>
      <c r="Q21" s="233"/>
      <c r="R21" s="234">
        <f>IF(SUM(D21:P21)=0,"",+AVERAGE(D21:P21))</f>
        <v>2.1615384615384619</v>
      </c>
    </row>
    <row r="22" spans="1:26" ht="18.75" customHeight="1" thickBot="1" x14ac:dyDescent="0.25">
      <c r="A22" s="235"/>
      <c r="B22" s="235" t="s">
        <v>7</v>
      </c>
      <c r="C22" s="236">
        <v>1.8</v>
      </c>
      <c r="D22" s="236">
        <v>2.2000000000000002</v>
      </c>
      <c r="E22" s="236">
        <v>2.4</v>
      </c>
      <c r="F22" s="236">
        <v>2.9</v>
      </c>
      <c r="G22" s="236">
        <v>2.9</v>
      </c>
      <c r="H22" s="236">
        <v>2</v>
      </c>
      <c r="I22" s="236">
        <v>2.2000000000000002</v>
      </c>
      <c r="J22" s="236">
        <v>1.8</v>
      </c>
      <c r="K22" s="236">
        <v>1.4</v>
      </c>
      <c r="L22" s="236">
        <v>1.4</v>
      </c>
      <c r="M22" s="236">
        <v>1.4</v>
      </c>
      <c r="N22" s="236">
        <v>1.2</v>
      </c>
      <c r="O22" s="236">
        <v>1.4</v>
      </c>
      <c r="P22" s="236">
        <v>1</v>
      </c>
      <c r="Q22" s="236"/>
      <c r="R22" s="234">
        <f>IF(SUM(D22:P22)=0,"",+AVERAGE(D22:P22))</f>
        <v>1.8615384615384611</v>
      </c>
    </row>
    <row r="23" spans="1:26" ht="20.25" customHeight="1" thickBot="1" x14ac:dyDescent="0.25">
      <c r="A23" s="231"/>
      <c r="B23" s="231"/>
      <c r="C23" s="237" t="str">
        <f t="shared" ref="C23:P23" si="4">IF(C20="","",IF(C20&gt;B20,"En alza", IF(C20&lt;B20, "En Baja", "Estable")))</f>
        <v>En Baja</v>
      </c>
      <c r="D23" s="237" t="str">
        <f t="shared" si="4"/>
        <v>En alza</v>
      </c>
      <c r="E23" s="237" t="str">
        <f t="shared" si="4"/>
        <v>En alza</v>
      </c>
      <c r="F23" s="237" t="str">
        <f t="shared" si="4"/>
        <v>En alza</v>
      </c>
      <c r="G23" s="237" t="str">
        <f t="shared" si="4"/>
        <v>Estable</v>
      </c>
      <c r="H23" s="237" t="str">
        <f t="shared" si="4"/>
        <v>En Baja</v>
      </c>
      <c r="I23" s="237" t="str">
        <f t="shared" si="4"/>
        <v>En alza</v>
      </c>
      <c r="J23" s="237" t="str">
        <f t="shared" si="4"/>
        <v>En Baja</v>
      </c>
      <c r="K23" s="237" t="str">
        <f t="shared" si="4"/>
        <v>En Baja</v>
      </c>
      <c r="L23" s="237" t="str">
        <f t="shared" si="4"/>
        <v>Estable</v>
      </c>
      <c r="M23" s="237" t="str">
        <f t="shared" si="4"/>
        <v>Estable</v>
      </c>
      <c r="N23" s="237" t="str">
        <f t="shared" si="4"/>
        <v>En Baja</v>
      </c>
      <c r="O23" s="237" t="str">
        <f t="shared" si="4"/>
        <v>En alza</v>
      </c>
      <c r="P23" s="237" t="str">
        <f t="shared" si="4"/>
        <v>En Baja</v>
      </c>
      <c r="Q23" s="232"/>
      <c r="R23" s="238"/>
    </row>
    <row r="24" spans="1:26" x14ac:dyDescent="0.2">
      <c r="A24" s="226"/>
      <c r="B24" s="226" t="s">
        <v>4</v>
      </c>
      <c r="C24" s="227">
        <v>1.4</v>
      </c>
      <c r="D24" s="227">
        <v>1.3</v>
      </c>
      <c r="E24" s="227">
        <v>1.7</v>
      </c>
      <c r="F24" s="227">
        <v>1.6</v>
      </c>
      <c r="G24" s="227">
        <v>1.5</v>
      </c>
      <c r="H24" s="227">
        <v>1.1000000000000001</v>
      </c>
      <c r="I24" s="227">
        <v>1</v>
      </c>
      <c r="J24" s="227">
        <v>1</v>
      </c>
      <c r="K24" s="227">
        <v>0.9</v>
      </c>
      <c r="L24" s="227">
        <v>1.05</v>
      </c>
      <c r="M24" s="227">
        <v>1</v>
      </c>
      <c r="N24" s="227">
        <v>1.1000000000000001</v>
      </c>
      <c r="O24" s="227">
        <v>1</v>
      </c>
      <c r="P24" s="227">
        <v>1.05</v>
      </c>
      <c r="Q24" s="227">
        <v>1.3</v>
      </c>
      <c r="R24" s="234">
        <f>IF(SUM(D24:P24)=0,"",+AVERAGE(D24:P24))</f>
        <v>1.176923076923077</v>
      </c>
    </row>
    <row r="25" spans="1:26" x14ac:dyDescent="0.2">
      <c r="A25" s="231" t="s">
        <v>11</v>
      </c>
      <c r="B25" s="231" t="s">
        <v>6</v>
      </c>
      <c r="C25" s="232">
        <v>1.1000000000000001</v>
      </c>
      <c r="D25" s="232">
        <v>1</v>
      </c>
      <c r="E25" s="232">
        <v>1.4</v>
      </c>
      <c r="F25" s="232">
        <v>1.3</v>
      </c>
      <c r="G25" s="232">
        <v>1.2</v>
      </c>
      <c r="H25" s="232">
        <v>0.8</v>
      </c>
      <c r="I25" s="232">
        <v>0.7</v>
      </c>
      <c r="J25" s="232">
        <v>0.7</v>
      </c>
      <c r="K25" s="232">
        <v>0.6</v>
      </c>
      <c r="L25" s="232">
        <v>0.75</v>
      </c>
      <c r="M25" s="232">
        <v>0.7</v>
      </c>
      <c r="N25" s="232">
        <v>0.8</v>
      </c>
      <c r="O25" s="232">
        <v>0.7</v>
      </c>
      <c r="P25" s="232">
        <v>0.75</v>
      </c>
      <c r="Q25" s="232">
        <v>1</v>
      </c>
      <c r="R25" s="234">
        <f>IF(SUM(D25:P25)=0,"",+AVERAGE(D25:P25))</f>
        <v>0.87692307692307681</v>
      </c>
    </row>
    <row r="26" spans="1:26" ht="12.75" thickBot="1" x14ac:dyDescent="0.25">
      <c r="A26" s="235"/>
      <c r="B26" s="235" t="s">
        <v>7</v>
      </c>
      <c r="C26" s="236">
        <v>0.8</v>
      </c>
      <c r="D26" s="236">
        <v>0.7</v>
      </c>
      <c r="E26" s="236">
        <v>1.1000000000000001</v>
      </c>
      <c r="F26" s="236">
        <v>1</v>
      </c>
      <c r="G26" s="236">
        <v>0.9</v>
      </c>
      <c r="H26" s="236">
        <v>0.5</v>
      </c>
      <c r="I26" s="236">
        <v>0.4</v>
      </c>
      <c r="J26" s="236">
        <v>0.4</v>
      </c>
      <c r="K26" s="236">
        <v>0.3</v>
      </c>
      <c r="L26" s="236">
        <v>0.45</v>
      </c>
      <c r="M26" s="236">
        <v>0.4</v>
      </c>
      <c r="N26" s="236">
        <v>0.5</v>
      </c>
      <c r="O26" s="236">
        <v>0.4</v>
      </c>
      <c r="P26" s="236">
        <v>0.45</v>
      </c>
      <c r="Q26" s="236">
        <v>0.7</v>
      </c>
      <c r="R26" s="234">
        <f>IF(SUM(D26:P26)=0,"",+AVERAGE(D26:P26))</f>
        <v>0.57692307692307698</v>
      </c>
    </row>
    <row r="27" spans="1:26" ht="18.75" customHeight="1" thickBot="1" x14ac:dyDescent="0.25">
      <c r="A27" s="231"/>
      <c r="B27" s="231"/>
      <c r="C27" s="237" t="str">
        <f t="shared" ref="C27:P27" si="5">IF(C24="","",IF(C24&gt;B24,"En alza", IF(C24&lt;B24, "En Baja", "Estable")))</f>
        <v>En Baja</v>
      </c>
      <c r="D27" s="237" t="str">
        <f t="shared" si="5"/>
        <v>En Baja</v>
      </c>
      <c r="E27" s="237" t="str">
        <f t="shared" si="5"/>
        <v>En alza</v>
      </c>
      <c r="F27" s="237" t="str">
        <f t="shared" si="5"/>
        <v>En Baja</v>
      </c>
      <c r="G27" s="237" t="str">
        <f t="shared" si="5"/>
        <v>En Baja</v>
      </c>
      <c r="H27" s="237" t="str">
        <f t="shared" si="5"/>
        <v>En Baja</v>
      </c>
      <c r="I27" s="237" t="str">
        <f t="shared" si="5"/>
        <v>En Baja</v>
      </c>
      <c r="J27" s="237" t="str">
        <f t="shared" si="5"/>
        <v>Estable</v>
      </c>
      <c r="K27" s="237" t="str">
        <f t="shared" si="5"/>
        <v>En Baja</v>
      </c>
      <c r="L27" s="237" t="str">
        <f t="shared" si="5"/>
        <v>En alza</v>
      </c>
      <c r="M27" s="237" t="str">
        <f t="shared" si="5"/>
        <v>En Baja</v>
      </c>
      <c r="N27" s="237" t="str">
        <f t="shared" si="5"/>
        <v>En alza</v>
      </c>
      <c r="O27" s="237" t="str">
        <f t="shared" si="5"/>
        <v>En Baja</v>
      </c>
      <c r="P27" s="237" t="str">
        <f t="shared" si="5"/>
        <v>En alza</v>
      </c>
      <c r="Q27" s="232"/>
      <c r="R27" s="238"/>
    </row>
    <row r="28" spans="1:26" x14ac:dyDescent="0.2">
      <c r="A28" s="226"/>
      <c r="B28" s="226" t="s">
        <v>4</v>
      </c>
      <c r="C28" s="240">
        <v>1.4</v>
      </c>
      <c r="D28" s="227">
        <v>1.3</v>
      </c>
      <c r="E28" s="227">
        <v>1.7</v>
      </c>
      <c r="F28" s="227">
        <v>1.6</v>
      </c>
      <c r="G28" s="227">
        <v>1.5</v>
      </c>
      <c r="H28" s="227">
        <v>1.1000000000000001</v>
      </c>
      <c r="I28" s="227">
        <v>1</v>
      </c>
      <c r="J28" s="227">
        <v>1</v>
      </c>
      <c r="K28" s="227">
        <v>0.9</v>
      </c>
      <c r="L28" s="227">
        <v>1.05</v>
      </c>
      <c r="M28" s="227">
        <v>1</v>
      </c>
      <c r="N28" s="227">
        <v>1.1000000000000001</v>
      </c>
      <c r="O28" s="227">
        <v>1</v>
      </c>
      <c r="P28" s="227">
        <v>1.05</v>
      </c>
      <c r="Q28" s="241"/>
      <c r="R28" s="242">
        <f>IF(SUM(D28:P28)=0,"",+AVERAGE(D28:P28))</f>
        <v>1.176923076923077</v>
      </c>
    </row>
    <row r="29" spans="1:26" x14ac:dyDescent="0.2">
      <c r="A29" s="231" t="s">
        <v>12</v>
      </c>
      <c r="B29" s="231" t="s">
        <v>6</v>
      </c>
      <c r="C29" s="237">
        <v>1.1000000000000001</v>
      </c>
      <c r="D29" s="232">
        <v>1</v>
      </c>
      <c r="E29" s="232">
        <v>1.4</v>
      </c>
      <c r="F29" s="232">
        <v>1.3</v>
      </c>
      <c r="G29" s="232">
        <v>1.2</v>
      </c>
      <c r="H29" s="232">
        <v>0.8</v>
      </c>
      <c r="I29" s="232">
        <v>0.7</v>
      </c>
      <c r="J29" s="232">
        <v>0.7</v>
      </c>
      <c r="K29" s="232">
        <v>0.6</v>
      </c>
      <c r="L29" s="232">
        <v>0.75</v>
      </c>
      <c r="M29" s="232">
        <v>0.7</v>
      </c>
      <c r="N29" s="232">
        <v>0.8</v>
      </c>
      <c r="O29" s="232">
        <v>0.7</v>
      </c>
      <c r="P29" s="232">
        <v>0.75</v>
      </c>
      <c r="Q29" s="243"/>
      <c r="R29" s="244">
        <f>IF(SUM(D29:P29)=0,"",+AVERAGE(D29:P29))</f>
        <v>0.87692307692307681</v>
      </c>
    </row>
    <row r="30" spans="1:26" ht="12.75" thickBot="1" x14ac:dyDescent="0.25">
      <c r="A30" s="231"/>
      <c r="B30" s="231" t="s">
        <v>7</v>
      </c>
      <c r="C30" s="245">
        <v>0.8</v>
      </c>
      <c r="D30" s="236">
        <v>0.7</v>
      </c>
      <c r="E30" s="236">
        <v>1.1000000000000001</v>
      </c>
      <c r="F30" s="236">
        <v>1</v>
      </c>
      <c r="G30" s="236">
        <v>0.9</v>
      </c>
      <c r="H30" s="236">
        <v>0.5</v>
      </c>
      <c r="I30" s="236">
        <v>0.4</v>
      </c>
      <c r="J30" s="236">
        <v>0.4</v>
      </c>
      <c r="K30" s="236">
        <v>0.3</v>
      </c>
      <c r="L30" s="236">
        <v>0.45</v>
      </c>
      <c r="M30" s="236">
        <v>0.4</v>
      </c>
      <c r="N30" s="236">
        <v>0.5</v>
      </c>
      <c r="O30" s="236">
        <v>0.4</v>
      </c>
      <c r="P30" s="236">
        <v>0.45</v>
      </c>
      <c r="Q30" s="243"/>
      <c r="R30" s="244">
        <f>IF(SUM(D30:P30)=0,"",+AVERAGE(D30:P30))</f>
        <v>0.57692307692307698</v>
      </c>
    </row>
    <row r="31" spans="1:26" ht="18.75" customHeight="1" thickBot="1" x14ac:dyDescent="0.25">
      <c r="A31" s="246"/>
      <c r="B31" s="247"/>
      <c r="C31" s="237" t="str">
        <f t="shared" ref="C31:P31" si="6">IF(C28="","",IF(C28&gt;B28,"En alza", IF(C28&lt;B28, "En Baja", "Estable")))</f>
        <v>En Baja</v>
      </c>
      <c r="D31" s="237" t="str">
        <f t="shared" si="6"/>
        <v>En Baja</v>
      </c>
      <c r="E31" s="237" t="str">
        <f t="shared" si="6"/>
        <v>En alza</v>
      </c>
      <c r="F31" s="237" t="str">
        <f t="shared" si="6"/>
        <v>En Baja</v>
      </c>
      <c r="G31" s="237" t="str">
        <f t="shared" si="6"/>
        <v>En Baja</v>
      </c>
      <c r="H31" s="237" t="str">
        <f t="shared" si="6"/>
        <v>En Baja</v>
      </c>
      <c r="I31" s="237" t="str">
        <f t="shared" si="6"/>
        <v>En Baja</v>
      </c>
      <c r="J31" s="237" t="str">
        <f t="shared" si="6"/>
        <v>Estable</v>
      </c>
      <c r="K31" s="237" t="str">
        <f t="shared" si="6"/>
        <v>En Baja</v>
      </c>
      <c r="L31" s="237" t="str">
        <f t="shared" si="6"/>
        <v>En alza</v>
      </c>
      <c r="M31" s="237" t="str">
        <f t="shared" si="6"/>
        <v>En Baja</v>
      </c>
      <c r="N31" s="237" t="str">
        <f t="shared" si="6"/>
        <v>En alza</v>
      </c>
      <c r="O31" s="237" t="str">
        <f t="shared" si="6"/>
        <v>En Baja</v>
      </c>
      <c r="P31" s="237" t="str">
        <f t="shared" si="6"/>
        <v>En alza</v>
      </c>
      <c r="Q31" s="248"/>
      <c r="R31" s="238"/>
    </row>
    <row r="32" spans="1:26" x14ac:dyDescent="0.2">
      <c r="A32" s="231"/>
      <c r="B32" s="231" t="s">
        <v>4</v>
      </c>
      <c r="C32" s="227">
        <v>0.6</v>
      </c>
      <c r="D32" s="227">
        <v>0.7</v>
      </c>
      <c r="E32" s="227">
        <v>0.85</v>
      </c>
      <c r="F32" s="227">
        <v>0.9</v>
      </c>
      <c r="G32" s="227">
        <v>0.9</v>
      </c>
      <c r="H32" s="227">
        <v>0.75</v>
      </c>
      <c r="I32" s="227">
        <v>0.8</v>
      </c>
      <c r="J32" s="227">
        <v>0.65</v>
      </c>
      <c r="K32" s="227">
        <v>0.8</v>
      </c>
      <c r="L32" s="227">
        <v>0.9</v>
      </c>
      <c r="M32" s="227">
        <v>0.7</v>
      </c>
      <c r="N32" s="227">
        <v>0.9</v>
      </c>
      <c r="O32" s="227">
        <v>0.9</v>
      </c>
      <c r="P32" s="227">
        <v>1.1000000000000001</v>
      </c>
      <c r="Q32" s="243"/>
      <c r="R32" s="249">
        <f>IF(SUM(D32:P32)=0,"",+AVERAGE(D32:P32))</f>
        <v>0.83461538461538454</v>
      </c>
    </row>
    <row r="33" spans="1:18" x14ac:dyDescent="0.2">
      <c r="A33" s="231" t="s">
        <v>14</v>
      </c>
      <c r="B33" s="231" t="s">
        <v>6</v>
      </c>
      <c r="C33" s="232">
        <v>0.3</v>
      </c>
      <c r="D33" s="232">
        <v>0.4</v>
      </c>
      <c r="E33" s="232">
        <v>0.55000000000000004</v>
      </c>
      <c r="F33" s="232">
        <v>0.6</v>
      </c>
      <c r="G33" s="232">
        <v>0.6</v>
      </c>
      <c r="H33" s="232">
        <v>0.45</v>
      </c>
      <c r="I33" s="232">
        <v>0.5</v>
      </c>
      <c r="J33" s="232">
        <v>0.35</v>
      </c>
      <c r="K33" s="232">
        <v>0.5</v>
      </c>
      <c r="L33" s="232">
        <v>0.6</v>
      </c>
      <c r="M33" s="232">
        <v>0.4</v>
      </c>
      <c r="N33" s="232">
        <v>0.6</v>
      </c>
      <c r="O33" s="232">
        <v>0.6</v>
      </c>
      <c r="P33" s="232">
        <v>0.8</v>
      </c>
      <c r="Q33" s="243"/>
      <c r="R33" s="249">
        <f>IF(SUM(D33:P33)=0,"",+AVERAGE(D33:P33))</f>
        <v>0.5346153846153846</v>
      </c>
    </row>
    <row r="34" spans="1:18" ht="12.75" thickBot="1" x14ac:dyDescent="0.25">
      <c r="A34" s="235"/>
      <c r="B34" s="235" t="s">
        <v>7</v>
      </c>
      <c r="C34" s="236"/>
      <c r="D34" s="236"/>
      <c r="E34" s="236">
        <v>0.25</v>
      </c>
      <c r="F34" s="236">
        <v>0.3</v>
      </c>
      <c r="G34" s="236">
        <v>0.3</v>
      </c>
      <c r="H34" s="236"/>
      <c r="I34" s="236">
        <v>0.2</v>
      </c>
      <c r="J34" s="236"/>
      <c r="K34" s="236">
        <v>0.2</v>
      </c>
      <c r="L34" s="236">
        <v>0.3</v>
      </c>
      <c r="M34" s="236">
        <v>0.1</v>
      </c>
      <c r="N34" s="236">
        <v>0.3</v>
      </c>
      <c r="O34" s="236">
        <v>0.3</v>
      </c>
      <c r="P34" s="236">
        <v>0.5</v>
      </c>
      <c r="Q34" s="250"/>
      <c r="R34" s="251">
        <f>IF(SUM(D34:P34)=0,"",+AVERAGE(D34:P34))</f>
        <v>0.27500000000000002</v>
      </c>
    </row>
    <row r="35" spans="1:18" ht="18.75" customHeight="1" thickBot="1" x14ac:dyDescent="0.25">
      <c r="A35" s="231"/>
      <c r="B35" s="231"/>
      <c r="C35" s="237" t="str">
        <f t="shared" ref="C35:P35" si="7">IF(C32="","",IF(C32&gt;B32,"En alza", IF(C32&lt;B32, "En Baja", "Estable")))</f>
        <v>En Baja</v>
      </c>
      <c r="D35" s="237" t="str">
        <f t="shared" si="7"/>
        <v>En alza</v>
      </c>
      <c r="E35" s="237" t="str">
        <f t="shared" si="7"/>
        <v>En alza</v>
      </c>
      <c r="F35" s="237" t="str">
        <f t="shared" si="7"/>
        <v>En alza</v>
      </c>
      <c r="G35" s="237" t="str">
        <f t="shared" si="7"/>
        <v>Estable</v>
      </c>
      <c r="H35" s="237" t="str">
        <f t="shared" si="7"/>
        <v>En Baja</v>
      </c>
      <c r="I35" s="237" t="str">
        <f t="shared" si="7"/>
        <v>En alza</v>
      </c>
      <c r="J35" s="237" t="str">
        <f t="shared" si="7"/>
        <v>En Baja</v>
      </c>
      <c r="K35" s="237" t="str">
        <f t="shared" si="7"/>
        <v>En alza</v>
      </c>
      <c r="L35" s="237" t="str">
        <f t="shared" si="7"/>
        <v>En alza</v>
      </c>
      <c r="M35" s="237" t="str">
        <f t="shared" si="7"/>
        <v>En Baja</v>
      </c>
      <c r="N35" s="237" t="str">
        <f t="shared" si="7"/>
        <v>En alza</v>
      </c>
      <c r="O35" s="237" t="str">
        <f t="shared" si="7"/>
        <v>Estable</v>
      </c>
      <c r="P35" s="237" t="str">
        <f t="shared" si="7"/>
        <v>En alza</v>
      </c>
      <c r="Q35" s="243"/>
      <c r="R35" s="249"/>
    </row>
    <row r="36" spans="1:18" x14ac:dyDescent="0.2">
      <c r="A36" s="226"/>
      <c r="B36" s="226" t="s">
        <v>4</v>
      </c>
      <c r="C36" s="227">
        <v>2</v>
      </c>
      <c r="D36" s="227">
        <v>2.2999999999999998</v>
      </c>
      <c r="E36" s="227">
        <v>3</v>
      </c>
      <c r="F36" s="227">
        <v>3.2</v>
      </c>
      <c r="G36" s="227">
        <v>2.5</v>
      </c>
      <c r="H36" s="227">
        <v>2</v>
      </c>
      <c r="I36" s="227">
        <v>2.2000000000000002</v>
      </c>
      <c r="J36" s="227">
        <v>2</v>
      </c>
      <c r="K36" s="227">
        <v>2</v>
      </c>
      <c r="L36" s="227">
        <v>1.4</v>
      </c>
      <c r="M36" s="227">
        <v>1.9</v>
      </c>
      <c r="N36" s="227">
        <v>2</v>
      </c>
      <c r="O36" s="227">
        <v>2</v>
      </c>
      <c r="P36" s="227">
        <v>1.9</v>
      </c>
      <c r="Q36" s="241"/>
      <c r="R36" s="252">
        <f>IF(SUM(D36:P36)=0,"",+AVERAGE(D36:P36))</f>
        <v>2.1846153846153844</v>
      </c>
    </row>
    <row r="37" spans="1:18" x14ac:dyDescent="0.2">
      <c r="A37" s="231" t="s">
        <v>16</v>
      </c>
      <c r="B37" s="231" t="s">
        <v>6</v>
      </c>
      <c r="C37" s="232">
        <v>1.7</v>
      </c>
      <c r="D37" s="232">
        <v>2</v>
      </c>
      <c r="E37" s="232">
        <v>2.7</v>
      </c>
      <c r="F37" s="232">
        <v>2.9</v>
      </c>
      <c r="G37" s="232">
        <v>2.2000000000000002</v>
      </c>
      <c r="H37" s="232">
        <v>1.7</v>
      </c>
      <c r="I37" s="232">
        <v>1.9</v>
      </c>
      <c r="J37" s="232">
        <v>1.7</v>
      </c>
      <c r="K37" s="232">
        <v>1.7</v>
      </c>
      <c r="L37" s="232">
        <v>1.1000000000000001</v>
      </c>
      <c r="M37" s="232">
        <v>1.6</v>
      </c>
      <c r="N37" s="232">
        <v>1.7</v>
      </c>
      <c r="O37" s="232">
        <v>1.7</v>
      </c>
      <c r="P37" s="232">
        <v>1.6</v>
      </c>
      <c r="Q37" s="243"/>
      <c r="R37" s="249">
        <f>IF(SUM(D37:P37)=0,"",+AVERAGE(D37:P37))</f>
        <v>1.8846153846153848</v>
      </c>
    </row>
    <row r="38" spans="1:18" ht="12.75" thickBot="1" x14ac:dyDescent="0.25">
      <c r="A38" s="231"/>
      <c r="B38" s="231" t="s">
        <v>7</v>
      </c>
      <c r="C38" s="236">
        <v>1.4</v>
      </c>
      <c r="D38" s="236">
        <v>1.7</v>
      </c>
      <c r="E38" s="236">
        <v>2.4</v>
      </c>
      <c r="F38" s="236">
        <v>2.6</v>
      </c>
      <c r="G38" s="236">
        <v>1.9</v>
      </c>
      <c r="H38" s="236">
        <v>1.4</v>
      </c>
      <c r="I38" s="236">
        <v>1.6</v>
      </c>
      <c r="J38" s="236">
        <v>1.4</v>
      </c>
      <c r="K38" s="236">
        <v>1.4</v>
      </c>
      <c r="L38" s="236">
        <v>0.8</v>
      </c>
      <c r="M38" s="236">
        <v>1.3</v>
      </c>
      <c r="N38" s="236">
        <v>1.4</v>
      </c>
      <c r="O38" s="236">
        <v>1.4</v>
      </c>
      <c r="P38" s="236">
        <v>1.3</v>
      </c>
      <c r="Q38" s="243"/>
      <c r="R38" s="249">
        <f>IF(SUM(D38:P38)=0,"",+AVERAGE(D38:P38))</f>
        <v>1.5846153846153845</v>
      </c>
    </row>
    <row r="39" spans="1:18" ht="18" customHeight="1" thickBot="1" x14ac:dyDescent="0.25">
      <c r="A39" s="246"/>
      <c r="B39" s="247"/>
      <c r="C39" s="253" t="str">
        <f t="shared" ref="C39:P39" si="8">IF(C36="","",IF(C36&gt;B36,"En alza", IF(C36&lt;B36, "En Baja", "Estable")))</f>
        <v>En Baja</v>
      </c>
      <c r="D39" s="253" t="str">
        <f t="shared" si="8"/>
        <v>En alza</v>
      </c>
      <c r="E39" s="253" t="str">
        <f t="shared" si="8"/>
        <v>En alza</v>
      </c>
      <c r="F39" s="253" t="str">
        <f t="shared" si="8"/>
        <v>En alza</v>
      </c>
      <c r="G39" s="253" t="str">
        <f t="shared" si="8"/>
        <v>En Baja</v>
      </c>
      <c r="H39" s="253" t="str">
        <f t="shared" si="8"/>
        <v>En Baja</v>
      </c>
      <c r="I39" s="253" t="str">
        <f t="shared" si="8"/>
        <v>En alza</v>
      </c>
      <c r="J39" s="253" t="str">
        <f t="shared" si="8"/>
        <v>En Baja</v>
      </c>
      <c r="K39" s="253" t="str">
        <f t="shared" si="8"/>
        <v>Estable</v>
      </c>
      <c r="L39" s="253" t="str">
        <f t="shared" si="8"/>
        <v>En Baja</v>
      </c>
      <c r="M39" s="253" t="str">
        <f t="shared" si="8"/>
        <v>En alza</v>
      </c>
      <c r="N39" s="253" t="str">
        <f t="shared" si="8"/>
        <v>En alza</v>
      </c>
      <c r="O39" s="253" t="str">
        <f t="shared" si="8"/>
        <v>Estable</v>
      </c>
      <c r="P39" s="253" t="str">
        <f t="shared" si="8"/>
        <v>En Baja</v>
      </c>
      <c r="Q39" s="248"/>
      <c r="R39" s="254"/>
    </row>
    <row r="40" spans="1:18" x14ac:dyDescent="0.2">
      <c r="A40" s="231"/>
      <c r="B40" s="231" t="s">
        <v>4</v>
      </c>
      <c r="C40" s="256"/>
      <c r="D40" s="256"/>
      <c r="E40" s="256"/>
      <c r="F40" s="256"/>
      <c r="G40" s="256"/>
      <c r="H40" s="256"/>
      <c r="I40" s="256"/>
      <c r="J40" s="255">
        <v>2.5</v>
      </c>
      <c r="K40" s="255">
        <v>2.5</v>
      </c>
      <c r="L40" s="255">
        <v>2.5</v>
      </c>
      <c r="M40" s="255">
        <v>2.4</v>
      </c>
      <c r="N40" s="255">
        <v>2.2000000000000002</v>
      </c>
      <c r="O40" s="255">
        <v>2.1</v>
      </c>
      <c r="P40" s="255">
        <v>2.2000000000000002</v>
      </c>
      <c r="Q40" s="243"/>
      <c r="R40" s="257">
        <f>IF(SUM(D40:P40)=0,"",+AVERAGE(D40:P40))</f>
        <v>2.342857142857143</v>
      </c>
    </row>
    <row r="41" spans="1:18" x14ac:dyDescent="0.2">
      <c r="A41" s="231" t="s">
        <v>13</v>
      </c>
      <c r="B41" s="231" t="s">
        <v>6</v>
      </c>
      <c r="C41" s="258"/>
      <c r="D41" s="258"/>
      <c r="E41" s="258"/>
      <c r="F41" s="258"/>
      <c r="G41" s="258"/>
      <c r="H41" s="258"/>
      <c r="I41" s="258"/>
      <c r="J41" s="237">
        <v>2.2000000000000002</v>
      </c>
      <c r="K41" s="237">
        <v>2.2000000000000002</v>
      </c>
      <c r="L41" s="237">
        <v>2.2000000000000002</v>
      </c>
      <c r="M41" s="237">
        <v>2.1</v>
      </c>
      <c r="N41" s="237">
        <v>1.9</v>
      </c>
      <c r="O41" s="237">
        <v>1.8</v>
      </c>
      <c r="P41" s="237">
        <v>1.9</v>
      </c>
      <c r="Q41" s="243"/>
      <c r="R41" s="257">
        <f>IF(SUM(D41:P41)=0,"",+AVERAGE(D41:P41))</f>
        <v>2.0428571428571431</v>
      </c>
    </row>
    <row r="42" spans="1:18" ht="12.75" thickBot="1" x14ac:dyDescent="0.25">
      <c r="A42" s="231"/>
      <c r="B42" s="231" t="s">
        <v>7</v>
      </c>
      <c r="C42" s="259"/>
      <c r="D42" s="259"/>
      <c r="E42" s="259"/>
      <c r="F42" s="259"/>
      <c r="G42" s="259"/>
      <c r="H42" s="259"/>
      <c r="I42" s="259"/>
      <c r="J42" s="245">
        <v>1.9</v>
      </c>
      <c r="K42" s="245">
        <v>1.9</v>
      </c>
      <c r="L42" s="245">
        <v>1.9</v>
      </c>
      <c r="M42" s="245">
        <v>1.8</v>
      </c>
      <c r="N42" s="245">
        <v>1.6</v>
      </c>
      <c r="O42" s="245">
        <v>1.5</v>
      </c>
      <c r="P42" s="245">
        <v>1.6</v>
      </c>
      <c r="Q42" s="243"/>
      <c r="R42" s="257">
        <f>IF(SUM(D42:P42)=0,"",+AVERAGE(D42:P42))</f>
        <v>1.7428571428571427</v>
      </c>
    </row>
    <row r="43" spans="1:18" ht="18.75" customHeight="1" thickBot="1" x14ac:dyDescent="0.25">
      <c r="A43" s="260"/>
      <c r="B43" s="247"/>
      <c r="C43" s="261" t="str">
        <f t="shared" ref="C43:P43" si="9">IF(C40="","",IF(C40&gt;B40,"En alza", IF(C40&lt;B40, "En Baja", "Estable")))</f>
        <v/>
      </c>
      <c r="D43" s="261" t="str">
        <f t="shared" si="9"/>
        <v/>
      </c>
      <c r="E43" s="253" t="str">
        <f t="shared" si="9"/>
        <v/>
      </c>
      <c r="F43" s="253" t="str">
        <f t="shared" si="9"/>
        <v/>
      </c>
      <c r="G43" s="253" t="str">
        <f t="shared" si="9"/>
        <v/>
      </c>
      <c r="H43" s="253" t="str">
        <f t="shared" si="9"/>
        <v/>
      </c>
      <c r="I43" s="253" t="str">
        <f t="shared" si="9"/>
        <v/>
      </c>
      <c r="J43" s="253" t="str">
        <f t="shared" si="9"/>
        <v>En alza</v>
      </c>
      <c r="K43" s="253" t="str">
        <f t="shared" si="9"/>
        <v>Estable</v>
      </c>
      <c r="L43" s="253" t="str">
        <f t="shared" si="9"/>
        <v>Estable</v>
      </c>
      <c r="M43" s="253" t="str">
        <f t="shared" si="9"/>
        <v>En Baja</v>
      </c>
      <c r="N43" s="253" t="str">
        <f t="shared" si="9"/>
        <v>En Baja</v>
      </c>
      <c r="O43" s="253" t="str">
        <f t="shared" si="9"/>
        <v>En Baja</v>
      </c>
      <c r="P43" s="253" t="str">
        <f t="shared" si="9"/>
        <v>En alza</v>
      </c>
      <c r="Q43" s="248"/>
      <c r="R43" s="254"/>
    </row>
    <row r="44" spans="1:18" x14ac:dyDescent="0.2">
      <c r="A44" s="209"/>
      <c r="B44" s="262" t="s">
        <v>4</v>
      </c>
      <c r="C44" s="263">
        <v>2.5</v>
      </c>
      <c r="D44" s="227">
        <v>2.7</v>
      </c>
      <c r="E44" s="227">
        <v>3</v>
      </c>
      <c r="F44" s="227">
        <v>3</v>
      </c>
      <c r="G44" s="292">
        <v>2.7</v>
      </c>
      <c r="H44" s="227">
        <v>2.2999999999999998</v>
      </c>
      <c r="I44" s="227">
        <v>2.4</v>
      </c>
      <c r="J44" s="227">
        <v>2</v>
      </c>
      <c r="K44" s="227">
        <v>1.8</v>
      </c>
      <c r="L44" s="227">
        <v>1.6</v>
      </c>
      <c r="M44" s="227">
        <v>1.5</v>
      </c>
      <c r="N44" s="227">
        <v>1.6</v>
      </c>
      <c r="O44" s="227">
        <v>1.8</v>
      </c>
      <c r="P44" s="227">
        <v>1.7</v>
      </c>
      <c r="Q44" s="243"/>
      <c r="R44" s="249">
        <f>IF(SUM(D44:P44)=0,"",+AVERAGE(D44:P44))</f>
        <v>2.1615384615384619</v>
      </c>
    </row>
    <row r="45" spans="1:18" x14ac:dyDescent="0.2">
      <c r="A45" s="209" t="s">
        <v>40</v>
      </c>
      <c r="B45" s="262" t="s">
        <v>6</v>
      </c>
      <c r="C45" s="263">
        <v>2.2000000000000002</v>
      </c>
      <c r="D45" s="232">
        <v>2.4</v>
      </c>
      <c r="E45" s="232">
        <v>2.7</v>
      </c>
      <c r="F45" s="232">
        <v>2.7</v>
      </c>
      <c r="G45" s="232">
        <v>2.4</v>
      </c>
      <c r="H45" s="232">
        <v>2</v>
      </c>
      <c r="I45" s="232">
        <v>2.1</v>
      </c>
      <c r="J45" s="232">
        <v>1.7</v>
      </c>
      <c r="K45" s="232">
        <v>1.5</v>
      </c>
      <c r="L45" s="232">
        <v>1.3</v>
      </c>
      <c r="M45" s="232">
        <v>1.2</v>
      </c>
      <c r="N45" s="232">
        <v>1.3</v>
      </c>
      <c r="O45" s="232">
        <v>1.5</v>
      </c>
      <c r="P45" s="232">
        <v>1.4</v>
      </c>
      <c r="Q45" s="243"/>
      <c r="R45" s="249">
        <f>IF(SUM(D45:P45)=0,"",+AVERAGE(D45:P45))</f>
        <v>1.8615384615384616</v>
      </c>
    </row>
    <row r="46" spans="1:18" ht="12.75" thickBot="1" x14ac:dyDescent="0.25">
      <c r="A46" s="209"/>
      <c r="B46" s="262" t="s">
        <v>7</v>
      </c>
      <c r="C46" s="263">
        <v>1.9</v>
      </c>
      <c r="D46" s="236">
        <v>2.1</v>
      </c>
      <c r="E46" s="236">
        <v>2.4</v>
      </c>
      <c r="F46" s="236">
        <v>2.4</v>
      </c>
      <c r="G46" s="236">
        <v>2.1</v>
      </c>
      <c r="H46" s="236">
        <v>1.7</v>
      </c>
      <c r="I46" s="236">
        <v>1.8</v>
      </c>
      <c r="J46" s="236">
        <v>1.4</v>
      </c>
      <c r="K46" s="236">
        <v>1.2</v>
      </c>
      <c r="L46" s="236">
        <v>1.2</v>
      </c>
      <c r="M46" s="236">
        <v>0.9</v>
      </c>
      <c r="N46" s="236">
        <v>1</v>
      </c>
      <c r="O46" s="236">
        <v>1.2</v>
      </c>
      <c r="P46" s="236">
        <v>1.1000000000000001</v>
      </c>
      <c r="Q46" s="243"/>
      <c r="R46" s="249">
        <f>IF(SUM(D46:P46)=0,"",+AVERAGE(D46:P46))</f>
        <v>1.5769230769230769</v>
      </c>
    </row>
    <row r="47" spans="1:18" ht="18.75" customHeight="1" thickBot="1" x14ac:dyDescent="0.25">
      <c r="A47" s="197"/>
      <c r="B47" s="264"/>
      <c r="C47" s="265" t="str">
        <f t="shared" ref="C47:P47" si="10">IF(C44="","",IF(C44&gt;B44,"En alza", IF(C44&lt;B44, "En Baja", "Estable")))</f>
        <v>En Baja</v>
      </c>
      <c r="D47" s="265" t="str">
        <f t="shared" si="10"/>
        <v>En alza</v>
      </c>
      <c r="E47" s="253" t="str">
        <f t="shared" si="10"/>
        <v>En alza</v>
      </c>
      <c r="F47" s="253" t="str">
        <f t="shared" si="10"/>
        <v>Estable</v>
      </c>
      <c r="G47" s="253" t="str">
        <f t="shared" si="10"/>
        <v>En Baja</v>
      </c>
      <c r="H47" s="253" t="str">
        <f t="shared" si="10"/>
        <v>En Baja</v>
      </c>
      <c r="I47" s="253" t="str">
        <f t="shared" si="10"/>
        <v>En alza</v>
      </c>
      <c r="J47" s="253" t="str">
        <f t="shared" si="10"/>
        <v>En Baja</v>
      </c>
      <c r="K47" s="253" t="str">
        <f t="shared" si="10"/>
        <v>En Baja</v>
      </c>
      <c r="L47" s="253" t="str">
        <f t="shared" si="10"/>
        <v>En Baja</v>
      </c>
      <c r="M47" s="253" t="str">
        <f t="shared" si="10"/>
        <v>En Baja</v>
      </c>
      <c r="N47" s="253" t="str">
        <f t="shared" si="10"/>
        <v>En alza</v>
      </c>
      <c r="O47" s="253" t="str">
        <f t="shared" si="10"/>
        <v>En alza</v>
      </c>
      <c r="P47" s="253" t="str">
        <f t="shared" si="10"/>
        <v>En Baja</v>
      </c>
      <c r="Q47" s="248"/>
      <c r="R47" s="281"/>
    </row>
    <row r="48" spans="1:18" x14ac:dyDescent="0.2">
      <c r="A48" s="209"/>
      <c r="B48" s="262" t="s">
        <v>4</v>
      </c>
      <c r="C48" s="265">
        <v>3</v>
      </c>
      <c r="D48" s="243">
        <v>3.1</v>
      </c>
      <c r="E48" s="243">
        <v>3.5</v>
      </c>
      <c r="F48" s="237">
        <v>3.5</v>
      </c>
      <c r="G48" s="237">
        <v>3.8</v>
      </c>
      <c r="H48" s="237">
        <v>3</v>
      </c>
      <c r="I48" s="237">
        <v>2.8</v>
      </c>
      <c r="J48" s="237">
        <v>2.5</v>
      </c>
      <c r="K48" s="237">
        <v>2.5</v>
      </c>
      <c r="L48" s="237">
        <v>2.5</v>
      </c>
      <c r="M48" s="237">
        <v>2</v>
      </c>
      <c r="N48" s="237">
        <v>2</v>
      </c>
      <c r="O48" s="237">
        <v>2</v>
      </c>
      <c r="P48" s="237">
        <v>2</v>
      </c>
      <c r="Q48" s="243"/>
      <c r="R48" s="281">
        <f>IF(SUM(C48:P48)=0,"",+AVERAGE(C48:P48))</f>
        <v>2.7285714285714286</v>
      </c>
    </row>
    <row r="49" spans="1:18" x14ac:dyDescent="0.2">
      <c r="A49" s="209" t="s">
        <v>45</v>
      </c>
      <c r="B49" s="262" t="s">
        <v>6</v>
      </c>
      <c r="C49" s="265">
        <v>2.7</v>
      </c>
      <c r="D49" s="243">
        <v>2.8</v>
      </c>
      <c r="E49" s="243">
        <v>3.2</v>
      </c>
      <c r="F49" s="237">
        <v>3.2</v>
      </c>
      <c r="G49" s="237">
        <v>3.5</v>
      </c>
      <c r="H49" s="237">
        <v>2.7</v>
      </c>
      <c r="I49" s="237">
        <v>2.5</v>
      </c>
      <c r="J49" s="237">
        <v>2.2000000000000002</v>
      </c>
      <c r="K49" s="237">
        <v>2.2000000000000002</v>
      </c>
      <c r="L49" s="237">
        <v>2.2000000000000002</v>
      </c>
      <c r="M49" s="237">
        <v>1.7</v>
      </c>
      <c r="N49" s="237">
        <v>1.7</v>
      </c>
      <c r="O49" s="237">
        <v>1.7</v>
      </c>
      <c r="P49" s="237">
        <v>1.7</v>
      </c>
      <c r="Q49" s="243"/>
      <c r="R49" s="281">
        <f>IF(SUM(C49:P49)=0,"",+AVERAGE(C49:P49))</f>
        <v>2.4285714285714284</v>
      </c>
    </row>
    <row r="50" spans="1:18" ht="12.75" thickBot="1" x14ac:dyDescent="0.25">
      <c r="A50" s="209"/>
      <c r="B50" s="262" t="s">
        <v>7</v>
      </c>
      <c r="C50" s="289">
        <v>2.4</v>
      </c>
      <c r="D50" s="243">
        <v>2.5</v>
      </c>
      <c r="E50" s="243">
        <v>2.9</v>
      </c>
      <c r="F50" s="237">
        <v>2.9</v>
      </c>
      <c r="G50" s="237">
        <v>3.2</v>
      </c>
      <c r="H50" s="237">
        <v>2.4</v>
      </c>
      <c r="I50" s="237">
        <v>2.2000000000000002</v>
      </c>
      <c r="J50" s="237">
        <v>1.9</v>
      </c>
      <c r="K50" s="237">
        <v>1.9</v>
      </c>
      <c r="L50" s="237">
        <v>1.9</v>
      </c>
      <c r="M50" s="237">
        <v>1.4</v>
      </c>
      <c r="N50" s="237">
        <v>1.4</v>
      </c>
      <c r="O50" s="237">
        <v>1.4</v>
      </c>
      <c r="P50" s="237">
        <v>1.4</v>
      </c>
      <c r="Q50" s="243"/>
      <c r="R50" s="290">
        <f>IF(SUM(C50:P50)=0,"",+AVERAGE(C50:P50))</f>
        <v>2.1285714285714277</v>
      </c>
    </row>
    <row r="51" spans="1:18" ht="16.5" customHeight="1" thickBot="1" x14ac:dyDescent="0.25">
      <c r="A51" s="354"/>
      <c r="B51" s="355"/>
      <c r="C51" s="356" t="str">
        <f t="shared" ref="C51:G51" si="11">IF(C48="","",IF(C48&gt;B48,"En alza", IF(C48&lt;B48, "En Baja", "Estable")))</f>
        <v>En Baja</v>
      </c>
      <c r="D51" s="356" t="str">
        <f t="shared" si="11"/>
        <v>En alza</v>
      </c>
      <c r="E51" s="356" t="str">
        <f t="shared" si="11"/>
        <v>En alza</v>
      </c>
      <c r="F51" s="356" t="str">
        <f t="shared" si="11"/>
        <v>Estable</v>
      </c>
      <c r="G51" s="356" t="str">
        <f t="shared" si="11"/>
        <v>En alza</v>
      </c>
      <c r="H51" s="356" t="str">
        <f t="shared" ref="H51:P51" si="12">IF(H48="","",IF(H48&gt;G48,"En alza", IF(H48&lt;G48, "En Baja", "Estable")))</f>
        <v>En Baja</v>
      </c>
      <c r="I51" s="356" t="str">
        <f t="shared" si="12"/>
        <v>En Baja</v>
      </c>
      <c r="J51" s="356" t="str">
        <f t="shared" si="12"/>
        <v>En Baja</v>
      </c>
      <c r="K51" s="356" t="str">
        <f t="shared" si="12"/>
        <v>Estable</v>
      </c>
      <c r="L51" s="356" t="str">
        <f t="shared" si="12"/>
        <v>Estable</v>
      </c>
      <c r="M51" s="356" t="str">
        <f t="shared" si="12"/>
        <v>En Baja</v>
      </c>
      <c r="N51" s="356" t="str">
        <f t="shared" si="12"/>
        <v>Estable</v>
      </c>
      <c r="O51" s="356" t="str">
        <f t="shared" si="12"/>
        <v>Estable</v>
      </c>
      <c r="P51" s="357" t="str">
        <f t="shared" si="12"/>
        <v>Estable</v>
      </c>
      <c r="Q51" s="358" t="str">
        <f t="shared" ref="Q51" si="13">IF(Q48="","",IF(Q48&gt;P48,"En alza", IF(Q48&lt;P48, "En Baja", "Estable")))</f>
        <v/>
      </c>
      <c r="R51" s="200" t="str">
        <f t="shared" ref="R51" si="14">IF(SUM(C51:P51)=0,"",+AVERAGE(C51:P51))</f>
        <v/>
      </c>
    </row>
    <row r="52" spans="1:18" ht="12" customHeight="1" x14ac:dyDescent="0.2">
      <c r="A52" s="208" t="s">
        <v>39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195"/>
      <c r="P52" s="195"/>
      <c r="Q52" s="195"/>
      <c r="R52" s="195"/>
    </row>
    <row r="53" spans="1:18" ht="12" customHeight="1" x14ac:dyDescent="0.2">
      <c r="A53" s="208" t="s">
        <v>42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</row>
    <row r="54" spans="1:18" ht="12" customHeight="1" x14ac:dyDescent="0.2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91"/>
    </row>
    <row r="55" spans="1:18" x14ac:dyDescent="0.2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91"/>
    </row>
    <row r="56" spans="1:18" ht="18.75" customHeight="1" x14ac:dyDescent="0.2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91"/>
    </row>
    <row r="57" spans="1:18" ht="18" customHeight="1" x14ac:dyDescent="0.2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91"/>
    </row>
    <row r="58" spans="1:18" ht="18.75" customHeight="1" x14ac:dyDescent="0.2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91"/>
    </row>
    <row r="59" spans="1:18" ht="17.25" customHeight="1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91"/>
    </row>
    <row r="60" spans="1:18" ht="18.75" customHeight="1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91"/>
    </row>
    <row r="61" spans="1:18" ht="16.5" customHeight="1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91"/>
    </row>
    <row r="62" spans="1:18" ht="18.75" customHeight="1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91"/>
    </row>
    <row r="63" spans="1:18" ht="18.75" customHeight="1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91"/>
    </row>
    <row r="64" spans="1:18" ht="18.75" customHeight="1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91"/>
    </row>
    <row r="65" spans="1:18" ht="19.5" customHeight="1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91"/>
    </row>
    <row r="66" spans="1:18" ht="21.75" customHeight="1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91"/>
    </row>
    <row r="67" spans="1:18" ht="19.5" customHeight="1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91"/>
    </row>
    <row r="68" spans="1:18" ht="16.5" customHeight="1" x14ac:dyDescent="0.2"/>
    <row r="69" spans="1:18" ht="15" customHeight="1" x14ac:dyDescent="0.2"/>
    <row r="332" spans="3:3" x14ac:dyDescent="0.2">
      <c r="C332" s="190">
        <f>ENE!Y24</f>
        <v>0</v>
      </c>
    </row>
  </sheetData>
  <mergeCells count="3">
    <mergeCell ref="A1:R1"/>
    <mergeCell ref="A2:R2"/>
    <mergeCell ref="A3:R3"/>
  </mergeCells>
  <phoneticPr fontId="2" type="noConversion"/>
  <printOptions horizontalCentered="1"/>
  <pageMargins left="0" right="0" top="0" bottom="0" header="0.39370078740157483" footer="0.39370078740157483"/>
  <pageSetup paperSize="9" scale="75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39"/>
  <sheetViews>
    <sheetView topLeftCell="B1" workbookViewId="0">
      <selection activeCell="B1" sqref="A1:IV65536"/>
    </sheetView>
  </sheetViews>
  <sheetFormatPr baseColWidth="10" defaultRowHeight="12.75" x14ac:dyDescent="0.2"/>
  <cols>
    <col min="1" max="1" width="15.85546875" customWidth="1"/>
    <col min="2" max="2" width="8.7109375" customWidth="1"/>
    <col min="3" max="3" width="7.5703125" customWidth="1"/>
    <col min="4" max="4" width="8.28515625" customWidth="1"/>
    <col min="5" max="5" width="7.7109375" customWidth="1"/>
    <col min="6" max="8" width="6.7109375" customWidth="1"/>
    <col min="9" max="9" width="6.5703125" customWidth="1"/>
    <col min="10" max="10" width="6.7109375" customWidth="1"/>
    <col min="11" max="11" width="7.140625" customWidth="1"/>
    <col min="12" max="13" width="7.85546875" customWidth="1"/>
    <col min="14" max="14" width="7.28515625" customWidth="1"/>
    <col min="15" max="15" width="7.85546875" customWidth="1"/>
  </cols>
  <sheetData>
    <row r="1" spans="1:15" x14ac:dyDescent="0.2">
      <c r="A1" s="1" t="s">
        <v>19</v>
      </c>
      <c r="C1" s="1"/>
      <c r="D1" s="1"/>
      <c r="E1" s="1"/>
      <c r="F1" s="1"/>
      <c r="G1" s="1"/>
      <c r="J1" s="1"/>
    </row>
    <row r="2" spans="1:15" x14ac:dyDescent="0.2">
      <c r="B2" s="1"/>
      <c r="C2" s="1" t="s">
        <v>20</v>
      </c>
      <c r="D2" s="1"/>
      <c r="E2" s="1"/>
      <c r="F2" s="1"/>
      <c r="G2" s="1"/>
      <c r="J2" s="1"/>
    </row>
    <row r="4" spans="1:15" x14ac:dyDescent="0.2">
      <c r="A4" s="501">
        <v>2010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</row>
    <row r="5" spans="1:15" ht="13.5" thickBot="1" x14ac:dyDescent="0.25"/>
    <row r="6" spans="1:15" x14ac:dyDescent="0.2">
      <c r="A6" s="2" t="s">
        <v>0</v>
      </c>
      <c r="B6" s="2" t="s">
        <v>1</v>
      </c>
      <c r="C6" s="17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3" t="s">
        <v>28</v>
      </c>
      <c r="K6" s="15" t="s">
        <v>29</v>
      </c>
      <c r="L6" s="15" t="s">
        <v>30</v>
      </c>
      <c r="M6" s="15" t="s">
        <v>31</v>
      </c>
      <c r="N6" s="15" t="s">
        <v>32</v>
      </c>
      <c r="O6" s="15" t="s">
        <v>2</v>
      </c>
    </row>
    <row r="7" spans="1:15" ht="13.5" thickBot="1" x14ac:dyDescent="0.25">
      <c r="A7" s="16"/>
      <c r="B7" s="4"/>
      <c r="C7" s="18"/>
      <c r="D7" s="5"/>
      <c r="E7" s="5"/>
      <c r="F7" s="5"/>
      <c r="G7" s="5"/>
      <c r="H7" s="5"/>
      <c r="I7" s="5"/>
      <c r="J7" s="5"/>
      <c r="K7" s="19"/>
      <c r="L7" s="19"/>
      <c r="M7" s="19"/>
      <c r="N7" s="19"/>
      <c r="O7" s="19" t="s">
        <v>33</v>
      </c>
    </row>
    <row r="8" spans="1:15" ht="13.5" thickBot="1" x14ac:dyDescent="0.25"/>
    <row r="9" spans="1:15" x14ac:dyDescent="0.2">
      <c r="A9" s="6"/>
      <c r="B9" s="20" t="s">
        <v>4</v>
      </c>
      <c r="C9" s="12">
        <v>0.63750000000000007</v>
      </c>
      <c r="D9" s="12">
        <v>0.64166666666666672</v>
      </c>
      <c r="E9" s="12">
        <v>0.50928571428571423</v>
      </c>
      <c r="F9" s="12">
        <v>0.52500000000000002</v>
      </c>
      <c r="G9" s="12">
        <v>0.53076923076923066</v>
      </c>
      <c r="H9" s="12">
        <v>0.66538461538461546</v>
      </c>
      <c r="I9" s="12">
        <v>0.81818181818181823</v>
      </c>
      <c r="J9" s="27">
        <v>1.0033333333333332</v>
      </c>
      <c r="K9" s="27"/>
      <c r="L9" s="7"/>
      <c r="M9" s="7"/>
      <c r="N9" s="27">
        <v>0.66639017232767228</v>
      </c>
      <c r="O9" s="7">
        <v>0.66639017232767228</v>
      </c>
    </row>
    <row r="10" spans="1:15" x14ac:dyDescent="0.2">
      <c r="A10" s="8" t="s">
        <v>5</v>
      </c>
      <c r="B10" s="21" t="s">
        <v>6</v>
      </c>
      <c r="C10" s="13">
        <v>0.43333333333333335</v>
      </c>
      <c r="D10" s="13">
        <v>0.41666666666666669</v>
      </c>
      <c r="E10" s="13">
        <v>0.29285714285714282</v>
      </c>
      <c r="F10" s="13">
        <v>0.27916666666666667</v>
      </c>
      <c r="G10" s="13">
        <v>0.28076923076923077</v>
      </c>
      <c r="H10" s="13">
        <v>0.40833333333333344</v>
      </c>
      <c r="I10" s="13">
        <v>0.54999999999999993</v>
      </c>
      <c r="J10" s="28">
        <v>0.70833333333333337</v>
      </c>
      <c r="K10" s="22"/>
      <c r="L10" s="22"/>
      <c r="M10" s="22"/>
      <c r="N10" s="28">
        <v>0.4211824633699634</v>
      </c>
      <c r="O10" s="9">
        <v>0.4211824633699634</v>
      </c>
    </row>
    <row r="11" spans="1:15" ht="13.5" thickBot="1" x14ac:dyDescent="0.25">
      <c r="A11" s="10"/>
      <c r="B11" s="23" t="s">
        <v>7</v>
      </c>
      <c r="C11" s="13">
        <v>0.23749999999999996</v>
      </c>
      <c r="D11" s="13">
        <v>0.21666666666666665</v>
      </c>
      <c r="E11" s="14">
        <v>0.13928571428571429</v>
      </c>
      <c r="F11" s="14">
        <v>0.12916666666666668</v>
      </c>
      <c r="G11" s="14">
        <v>0.13076923076923078</v>
      </c>
      <c r="H11" s="14">
        <v>0.23749999999999996</v>
      </c>
      <c r="I11" s="14">
        <v>0.30000000000000004</v>
      </c>
      <c r="J11" s="29">
        <v>0.42499999999999999</v>
      </c>
      <c r="K11" s="22"/>
      <c r="L11" s="22"/>
      <c r="M11" s="22"/>
      <c r="N11" s="29">
        <v>0.2269860347985348</v>
      </c>
      <c r="O11" s="9">
        <v>0.2269860347985348</v>
      </c>
    </row>
    <row r="12" spans="1:15" x14ac:dyDescent="0.2">
      <c r="A12" s="6"/>
      <c r="B12" s="6" t="s">
        <v>4</v>
      </c>
      <c r="C12" s="12">
        <v>1.0583333333333333</v>
      </c>
      <c r="D12" s="12">
        <v>1.0458333333333332</v>
      </c>
      <c r="E12" s="12">
        <v>0.97357142857142875</v>
      </c>
      <c r="F12" s="12">
        <v>1.0250000000000001</v>
      </c>
      <c r="G12" s="12">
        <v>0.84615384615384626</v>
      </c>
      <c r="H12" s="12">
        <v>0.94166666666666676</v>
      </c>
      <c r="I12" s="12">
        <v>1.0818181818181818</v>
      </c>
      <c r="J12" s="27">
        <v>1.1091666666666666</v>
      </c>
      <c r="K12" s="7"/>
      <c r="L12" s="7"/>
      <c r="M12" s="7"/>
      <c r="N12" s="27">
        <v>1.0101929320679321</v>
      </c>
      <c r="O12" s="7">
        <v>1.0101929320679321</v>
      </c>
    </row>
    <row r="13" spans="1:15" x14ac:dyDescent="0.2">
      <c r="A13" s="8" t="s">
        <v>8</v>
      </c>
      <c r="B13" s="8" t="s">
        <v>6</v>
      </c>
      <c r="C13" s="13">
        <v>0.85000000000000009</v>
      </c>
      <c r="D13" s="13">
        <v>0.83333333333333348</v>
      </c>
      <c r="E13" s="13">
        <v>0.72857142857142854</v>
      </c>
      <c r="F13" s="13">
        <v>0.72500000000000009</v>
      </c>
      <c r="G13" s="13">
        <v>0.54230769230769238</v>
      </c>
      <c r="H13" s="13">
        <v>0.64583333333333315</v>
      </c>
      <c r="I13" s="13">
        <v>0.78181818181818175</v>
      </c>
      <c r="J13" s="28">
        <v>0.8125</v>
      </c>
      <c r="K13" s="22"/>
      <c r="L13" s="22"/>
      <c r="M13" s="22"/>
      <c r="N13" s="28">
        <v>0.73992049617049616</v>
      </c>
      <c r="O13" s="9">
        <v>0.73992049617049616</v>
      </c>
    </row>
    <row r="14" spans="1:15" ht="13.5" thickBot="1" x14ac:dyDescent="0.25">
      <c r="A14" s="10"/>
      <c r="B14" s="10" t="s">
        <v>7</v>
      </c>
      <c r="C14" s="13">
        <v>0.65</v>
      </c>
      <c r="D14" s="13">
        <v>0.63333333333333341</v>
      </c>
      <c r="E14" s="14">
        <v>0.49285714285714277</v>
      </c>
      <c r="F14" s="14">
        <v>0.44166666666666665</v>
      </c>
      <c r="G14" s="14">
        <v>0.28846153846153844</v>
      </c>
      <c r="H14" s="14">
        <v>0.34583333333333327</v>
      </c>
      <c r="I14" s="14">
        <v>0.49090909090909096</v>
      </c>
      <c r="J14" s="29">
        <v>0.53749999999999998</v>
      </c>
      <c r="K14" s="22"/>
      <c r="L14" s="22"/>
      <c r="M14" s="22"/>
      <c r="N14" s="29">
        <v>0.48507013819513817</v>
      </c>
      <c r="O14" s="9">
        <v>0.48507013819513811</v>
      </c>
    </row>
    <row r="15" spans="1:15" x14ac:dyDescent="0.2">
      <c r="A15" s="6"/>
      <c r="B15" s="6" t="s">
        <v>4</v>
      </c>
      <c r="C15" s="12">
        <v>1.05</v>
      </c>
      <c r="D15" s="12">
        <v>0.96666666666666679</v>
      </c>
      <c r="E15" s="12">
        <v>1.0821428571428571</v>
      </c>
      <c r="F15" s="12">
        <v>1.1125</v>
      </c>
      <c r="G15" s="12">
        <v>0.95769230769230773</v>
      </c>
      <c r="H15" s="12">
        <v>0.97083333333333333</v>
      </c>
      <c r="I15" s="12">
        <v>1</v>
      </c>
      <c r="J15" s="27">
        <v>1.0833333333333333</v>
      </c>
      <c r="K15" s="7"/>
      <c r="L15" s="7"/>
      <c r="M15" s="7"/>
      <c r="N15" s="27">
        <v>1.0278960622710622</v>
      </c>
      <c r="O15" s="7">
        <v>1.0278960622710622</v>
      </c>
    </row>
    <row r="16" spans="1:15" x14ac:dyDescent="0.2">
      <c r="A16" s="8" t="s">
        <v>9</v>
      </c>
      <c r="B16" s="8" t="s">
        <v>6</v>
      </c>
      <c r="C16" s="13">
        <v>0.8500000000000002</v>
      </c>
      <c r="D16" s="13">
        <v>0.76666666666666661</v>
      </c>
      <c r="E16" s="13">
        <v>0.85</v>
      </c>
      <c r="F16" s="13">
        <v>0.79999999999999993</v>
      </c>
      <c r="G16" s="13">
        <v>0.65769230769230758</v>
      </c>
      <c r="H16" s="13">
        <v>0.67083333333333339</v>
      </c>
      <c r="I16" s="13">
        <v>0.70000000000000007</v>
      </c>
      <c r="J16" s="28">
        <v>0.78333333333333333</v>
      </c>
      <c r="K16" s="22"/>
      <c r="L16" s="22"/>
      <c r="M16" s="22"/>
      <c r="N16" s="28">
        <v>0.75981570512820518</v>
      </c>
      <c r="O16" s="9">
        <v>0.75981570512820518</v>
      </c>
    </row>
    <row r="17" spans="1:23" ht="13.5" thickBot="1" x14ac:dyDescent="0.25">
      <c r="A17" s="10"/>
      <c r="B17" s="10" t="s">
        <v>7</v>
      </c>
      <c r="C17" s="13">
        <v>0.64999999999999991</v>
      </c>
      <c r="D17" s="13">
        <v>0.56666666666666665</v>
      </c>
      <c r="E17" s="14">
        <v>0.54285714285714282</v>
      </c>
      <c r="F17" s="14">
        <v>0.50416666666666676</v>
      </c>
      <c r="G17" s="14">
        <v>0.35769230769230764</v>
      </c>
      <c r="H17" s="14">
        <v>0.37083333333333335</v>
      </c>
      <c r="I17" s="14">
        <v>0.39999999999999997</v>
      </c>
      <c r="J17" s="29">
        <v>0.48749999999999988</v>
      </c>
      <c r="K17" s="22"/>
      <c r="L17" s="22"/>
      <c r="M17" s="22"/>
      <c r="N17" s="29">
        <v>0.48496451465201468</v>
      </c>
      <c r="O17" s="9">
        <v>0.48496451465201468</v>
      </c>
    </row>
    <row r="18" spans="1:23" x14ac:dyDescent="0.2">
      <c r="A18" s="6"/>
      <c r="B18" s="6" t="s">
        <v>4</v>
      </c>
      <c r="C18" s="12">
        <v>0.92500000000000016</v>
      </c>
      <c r="D18" s="12">
        <v>0.86666666666666659</v>
      </c>
      <c r="E18" s="12">
        <v>0.81428571428571439</v>
      </c>
      <c r="F18" s="12">
        <v>0.78749999999999998</v>
      </c>
      <c r="G18" s="12">
        <v>0.68076923076923079</v>
      </c>
      <c r="H18" s="12">
        <v>0.63750000000000007</v>
      </c>
      <c r="I18" s="12">
        <v>0.79545454545454541</v>
      </c>
      <c r="J18" s="27">
        <v>0.97916666666666663</v>
      </c>
      <c r="K18" s="7"/>
      <c r="L18" s="7"/>
      <c r="M18" s="7"/>
      <c r="N18" s="27">
        <v>0.81079285298035308</v>
      </c>
      <c r="O18" s="7">
        <v>0.81079285298035308</v>
      </c>
    </row>
    <row r="19" spans="1:23" x14ac:dyDescent="0.2">
      <c r="A19" s="8" t="s">
        <v>10</v>
      </c>
      <c r="B19" s="8" t="s">
        <v>6</v>
      </c>
      <c r="C19" s="13">
        <v>0.71666666666666645</v>
      </c>
      <c r="D19" s="13">
        <v>0.6333333333333333</v>
      </c>
      <c r="E19" s="13">
        <v>0.59999999999999987</v>
      </c>
      <c r="F19" s="13">
        <v>0.56666666666666665</v>
      </c>
      <c r="G19" s="13">
        <v>0.42692307692307685</v>
      </c>
      <c r="H19" s="13">
        <v>0.40416666666666673</v>
      </c>
      <c r="I19" s="13">
        <v>0.49545454545454548</v>
      </c>
      <c r="J19" s="28">
        <v>0.6791666666666667</v>
      </c>
      <c r="K19" s="22"/>
      <c r="L19" s="22"/>
      <c r="M19" s="22"/>
      <c r="N19" s="28">
        <v>0.56529720279720275</v>
      </c>
      <c r="O19" s="9">
        <v>0.56529720279720275</v>
      </c>
      <c r="W19" t="s">
        <v>34</v>
      </c>
    </row>
    <row r="20" spans="1:23" ht="13.5" thickBot="1" x14ac:dyDescent="0.25">
      <c r="A20" s="10"/>
      <c r="B20" s="10" t="s">
        <v>7</v>
      </c>
      <c r="C20" s="13">
        <v>0.51666666666666672</v>
      </c>
      <c r="D20" s="13">
        <v>0.43333333333333329</v>
      </c>
      <c r="E20" s="14">
        <v>0.4</v>
      </c>
      <c r="F20" s="14">
        <v>0.36249999999999988</v>
      </c>
      <c r="G20" s="14">
        <v>0.23461538461538467</v>
      </c>
      <c r="H20" s="14">
        <v>0.23749999999999996</v>
      </c>
      <c r="I20" s="14">
        <v>0.2818181818181818</v>
      </c>
      <c r="J20" s="29">
        <v>0.37916666666666665</v>
      </c>
      <c r="K20" s="22"/>
      <c r="L20" s="22"/>
      <c r="M20" s="22"/>
      <c r="N20" s="29">
        <v>0.35570002913752907</v>
      </c>
      <c r="O20" s="9">
        <v>0.35570002913752907</v>
      </c>
    </row>
    <row r="21" spans="1:23" x14ac:dyDescent="0.2">
      <c r="A21" s="6"/>
      <c r="B21" s="6" t="s">
        <v>4</v>
      </c>
      <c r="C21" s="12">
        <v>0.61249999999999993</v>
      </c>
      <c r="D21" s="12">
        <v>0.57916666666666661</v>
      </c>
      <c r="E21" s="12">
        <v>0.40714285714285714</v>
      </c>
      <c r="F21" s="12">
        <v>0.40833333333333338</v>
      </c>
      <c r="G21" s="12">
        <v>0.44923076923076927</v>
      </c>
      <c r="H21" s="12">
        <v>0.5166666666666665</v>
      </c>
      <c r="I21" s="12">
        <v>0.69363636363636383</v>
      </c>
      <c r="J21" s="27">
        <v>0.84916666666666663</v>
      </c>
      <c r="K21" s="7"/>
      <c r="L21" s="7"/>
      <c r="M21" s="7"/>
      <c r="N21" s="27">
        <v>0.56448041541791538</v>
      </c>
      <c r="O21" s="7">
        <v>0.56448041541791538</v>
      </c>
    </row>
    <row r="22" spans="1:23" x14ac:dyDescent="0.2">
      <c r="A22" s="8" t="s">
        <v>11</v>
      </c>
      <c r="B22" s="8" t="s">
        <v>6</v>
      </c>
      <c r="C22" s="13">
        <v>0.3833333333333333</v>
      </c>
      <c r="D22" s="13">
        <v>0.35833333333333323</v>
      </c>
      <c r="E22" s="13">
        <v>0.22142857142857139</v>
      </c>
      <c r="F22" s="13">
        <v>0.25416666666666671</v>
      </c>
      <c r="G22" s="13">
        <v>0.23076923076923081</v>
      </c>
      <c r="H22" s="13">
        <v>0.28333333333333333</v>
      </c>
      <c r="I22" s="13">
        <v>0.43181818181818182</v>
      </c>
      <c r="J22" s="28">
        <v>0.54999999999999993</v>
      </c>
      <c r="K22" s="22"/>
      <c r="L22" s="22"/>
      <c r="M22" s="22"/>
      <c r="N22" s="28">
        <v>0.33914783133533127</v>
      </c>
      <c r="O22" s="9">
        <v>0.33914783133533127</v>
      </c>
    </row>
    <row r="23" spans="1:23" ht="13.5" thickBot="1" x14ac:dyDescent="0.25">
      <c r="A23" s="10"/>
      <c r="B23" s="10" t="s">
        <v>7</v>
      </c>
      <c r="C23" s="13">
        <v>0.19999999999999998</v>
      </c>
      <c r="D23" s="13">
        <v>0.17916666666666661</v>
      </c>
      <c r="E23" s="14">
        <v>0.1</v>
      </c>
      <c r="F23" s="14">
        <v>0.12272727272727275</v>
      </c>
      <c r="G23" s="14">
        <v>0.10384615384615385</v>
      </c>
      <c r="H23" s="14">
        <v>0.13333333333333333</v>
      </c>
      <c r="I23" s="14">
        <v>0.23636363636363633</v>
      </c>
      <c r="J23" s="29">
        <v>0.27499999999999997</v>
      </c>
      <c r="K23" s="22"/>
      <c r="L23" s="22"/>
      <c r="M23" s="22"/>
      <c r="N23" s="29">
        <v>0.16880463286713285</v>
      </c>
      <c r="O23" s="9">
        <v>0.16880463286713285</v>
      </c>
    </row>
    <row r="24" spans="1:23" x14ac:dyDescent="0.2">
      <c r="A24" s="6"/>
      <c r="B24" s="6" t="s">
        <v>4</v>
      </c>
      <c r="C24" s="12">
        <v>0.62083333333333324</v>
      </c>
      <c r="D24" s="12">
        <v>0.57916666666666661</v>
      </c>
      <c r="E24" s="12">
        <v>0.4</v>
      </c>
      <c r="F24" s="12">
        <v>0.40833333333333338</v>
      </c>
      <c r="G24" s="12">
        <v>0.44000000000000011</v>
      </c>
      <c r="H24" s="12">
        <v>0.5166666666666665</v>
      </c>
      <c r="I24" s="12">
        <v>0.69818181818181835</v>
      </c>
      <c r="J24" s="27">
        <v>0.82916666666666672</v>
      </c>
      <c r="K24" s="7"/>
      <c r="L24" s="7"/>
      <c r="M24" s="7"/>
      <c r="N24" s="27">
        <v>0.56154356060606059</v>
      </c>
      <c r="O24" s="7">
        <v>0.56154356060606059</v>
      </c>
    </row>
    <row r="25" spans="1:23" x14ac:dyDescent="0.2">
      <c r="A25" s="8" t="s">
        <v>12</v>
      </c>
      <c r="B25" s="8" t="s">
        <v>6</v>
      </c>
      <c r="C25" s="13">
        <v>0.39166666666666661</v>
      </c>
      <c r="D25" s="13">
        <v>0.35833333333333323</v>
      </c>
      <c r="E25" s="13">
        <v>0.22142857142857139</v>
      </c>
      <c r="F25" s="13">
        <v>0.25416666666666671</v>
      </c>
      <c r="G25" s="13">
        <v>0.22692307692307698</v>
      </c>
      <c r="H25" s="13">
        <v>0.28750000000000003</v>
      </c>
      <c r="I25" s="13">
        <v>0.43636363636363634</v>
      </c>
      <c r="J25" s="28">
        <v>0.52916666666666656</v>
      </c>
      <c r="K25" s="22"/>
      <c r="L25" s="22"/>
      <c r="M25" s="22"/>
      <c r="N25" s="28">
        <v>0.33819357725607724</v>
      </c>
      <c r="O25" s="9">
        <v>0.33819357725607724</v>
      </c>
    </row>
    <row r="26" spans="1:23" ht="13.5" thickBot="1" x14ac:dyDescent="0.25">
      <c r="A26" s="10"/>
      <c r="B26" s="10" t="s">
        <v>7</v>
      </c>
      <c r="C26" s="13">
        <v>0.21249999999999994</v>
      </c>
      <c r="D26" s="13">
        <v>0.17916666666666661</v>
      </c>
      <c r="E26" s="14">
        <v>0.1</v>
      </c>
      <c r="F26" s="14">
        <v>0.12272727272727275</v>
      </c>
      <c r="G26" s="14">
        <v>0.10384615384615385</v>
      </c>
      <c r="H26" s="14">
        <v>0.13749999999999998</v>
      </c>
      <c r="I26" s="14">
        <v>0.24999999999999997</v>
      </c>
      <c r="J26" s="29">
        <v>0.2541666666666666</v>
      </c>
      <c r="K26" s="22"/>
      <c r="L26" s="22"/>
      <c r="M26" s="24"/>
      <c r="N26" s="29">
        <v>0.16998834498834497</v>
      </c>
      <c r="O26" s="11">
        <v>0.16998834498834497</v>
      </c>
    </row>
    <row r="27" spans="1:23" x14ac:dyDescent="0.2">
      <c r="A27" s="6"/>
      <c r="B27" s="6" t="s">
        <v>4</v>
      </c>
      <c r="C27" s="12">
        <v>0.59</v>
      </c>
      <c r="D27" s="12">
        <v>0.61083333333333323</v>
      </c>
      <c r="E27" s="12">
        <v>0.39428571428571424</v>
      </c>
      <c r="F27" s="12">
        <v>0.41249999999999992</v>
      </c>
      <c r="G27" s="12">
        <v>0.46923076923076934</v>
      </c>
      <c r="H27" s="12">
        <v>0.60416666666666674</v>
      </c>
      <c r="I27" s="12">
        <v>0.82272727272727264</v>
      </c>
      <c r="J27" s="27">
        <v>0.98083333333333333</v>
      </c>
      <c r="K27" s="27"/>
      <c r="L27" s="27"/>
      <c r="M27" s="25"/>
      <c r="N27" s="27">
        <v>0.61057213619713624</v>
      </c>
      <c r="O27" s="30">
        <v>0.61057213619713624</v>
      </c>
    </row>
    <row r="28" spans="1:23" x14ac:dyDescent="0.2">
      <c r="A28" s="8" t="s">
        <v>14</v>
      </c>
      <c r="B28" s="8" t="s">
        <v>6</v>
      </c>
      <c r="C28" s="13">
        <v>0.3833333333333333</v>
      </c>
      <c r="D28" s="13">
        <v>0.3833333333333333</v>
      </c>
      <c r="E28" s="13">
        <v>0.21428571428571427</v>
      </c>
      <c r="F28" s="13">
        <v>0.25583333333333336</v>
      </c>
      <c r="G28" s="13">
        <v>0.25</v>
      </c>
      <c r="H28" s="13">
        <v>0.35833333333333334</v>
      </c>
      <c r="I28" s="13">
        <v>0.53636363636363626</v>
      </c>
      <c r="J28" s="28">
        <v>0.68333333333333324</v>
      </c>
      <c r="K28" s="28"/>
      <c r="L28" s="28"/>
      <c r="M28" s="26"/>
      <c r="N28" s="28">
        <v>0.38310200216450213</v>
      </c>
      <c r="O28" s="22">
        <v>0.38310200216450213</v>
      </c>
    </row>
    <row r="29" spans="1:23" ht="13.5" thickBot="1" x14ac:dyDescent="0.25">
      <c r="A29" s="10"/>
      <c r="B29" s="10" t="s">
        <v>7</v>
      </c>
      <c r="C29" s="13">
        <v>0.20833333333333329</v>
      </c>
      <c r="D29" s="13">
        <v>0.1958333333333333</v>
      </c>
      <c r="E29" s="14">
        <v>9.9999999999999992E-2</v>
      </c>
      <c r="F29" s="14">
        <v>0.12727272727272732</v>
      </c>
      <c r="G29" s="14">
        <v>0.10384615384615385</v>
      </c>
      <c r="H29" s="14">
        <v>0.20416666666666669</v>
      </c>
      <c r="I29" s="14">
        <v>0.31818181818181823</v>
      </c>
      <c r="J29" s="29">
        <v>0.3874999999999999</v>
      </c>
      <c r="K29" s="29"/>
      <c r="L29" s="29"/>
      <c r="M29" s="26"/>
      <c r="N29" s="29">
        <v>0.20564175407925409</v>
      </c>
      <c r="O29" s="22">
        <v>0.20564175407925409</v>
      </c>
    </row>
    <row r="30" spans="1:23" x14ac:dyDescent="0.2">
      <c r="A30" s="6"/>
      <c r="B30" s="6" t="s">
        <v>4</v>
      </c>
      <c r="C30" s="12">
        <v>0.78750000000000009</v>
      </c>
      <c r="D30" s="12">
        <v>0.73749999999999993</v>
      </c>
      <c r="E30" s="12">
        <v>0.74285714285714288</v>
      </c>
      <c r="F30" s="12">
        <v>0.72499999999999998</v>
      </c>
      <c r="G30" s="12">
        <v>0.65384615384615374</v>
      </c>
      <c r="H30" s="12">
        <v>0.70000000000000007</v>
      </c>
      <c r="I30" s="12">
        <v>0.81818181818181823</v>
      </c>
      <c r="J30" s="27">
        <v>0.98777777777777787</v>
      </c>
      <c r="K30" s="26"/>
      <c r="L30" s="27"/>
      <c r="M30" s="27"/>
      <c r="N30" s="27">
        <v>0.76908286158286154</v>
      </c>
      <c r="O30" s="27">
        <v>0.76908286158286154</v>
      </c>
    </row>
    <row r="31" spans="1:23" x14ac:dyDescent="0.2">
      <c r="A31" s="8" t="s">
        <v>16</v>
      </c>
      <c r="B31" s="8" t="s">
        <v>6</v>
      </c>
      <c r="C31" s="13">
        <v>0.58333333333333326</v>
      </c>
      <c r="D31" s="13">
        <v>0.52500000000000002</v>
      </c>
      <c r="E31" s="13">
        <v>0.54285714285714282</v>
      </c>
      <c r="F31" s="13">
        <v>0.52500000000000002</v>
      </c>
      <c r="G31" s="13">
        <v>0.4384615384615384</v>
      </c>
      <c r="H31" s="13">
        <v>0.4916666666666667</v>
      </c>
      <c r="I31" s="13">
        <v>0.51818181818181808</v>
      </c>
      <c r="J31" s="28">
        <v>0.68888888888888888</v>
      </c>
      <c r="K31" s="26"/>
      <c r="L31" s="28"/>
      <c r="M31" s="28"/>
      <c r="N31" s="28">
        <v>0.53917367354867352</v>
      </c>
      <c r="O31" s="28">
        <v>0.53917367354867352</v>
      </c>
    </row>
    <row r="32" spans="1:23" ht="13.5" thickBot="1" x14ac:dyDescent="0.25">
      <c r="A32" s="10"/>
      <c r="B32" s="10" t="s">
        <v>7</v>
      </c>
      <c r="C32" s="13">
        <v>0.3833333333333333</v>
      </c>
      <c r="D32" s="13">
        <v>0.32499999999999996</v>
      </c>
      <c r="E32" s="14">
        <v>0.3428571428571428</v>
      </c>
      <c r="F32" s="14">
        <v>0.3249999999999999</v>
      </c>
      <c r="G32" s="14">
        <v>0.25384615384615389</v>
      </c>
      <c r="H32" s="14">
        <v>0.29999999999999993</v>
      </c>
      <c r="I32" s="14">
        <v>0.29999999999999993</v>
      </c>
      <c r="J32" s="29">
        <v>0.38888888888888884</v>
      </c>
      <c r="K32" s="26"/>
      <c r="L32" s="29"/>
      <c r="M32" s="29"/>
      <c r="N32" s="29">
        <v>0.32736568986568981</v>
      </c>
      <c r="O32" s="29">
        <v>0.32736568986568981</v>
      </c>
    </row>
    <row r="33" spans="1:15" x14ac:dyDescent="0.2">
      <c r="A33" s="6"/>
      <c r="B33" s="6" t="s">
        <v>4</v>
      </c>
      <c r="C33" s="12" t="s">
        <v>36</v>
      </c>
      <c r="D33" s="12" t="s">
        <v>36</v>
      </c>
      <c r="E33" s="12" t="s">
        <v>36</v>
      </c>
      <c r="F33" s="12" t="s">
        <v>36</v>
      </c>
      <c r="G33" s="12" t="s">
        <v>36</v>
      </c>
      <c r="H33" s="12">
        <v>0.77916666666666667</v>
      </c>
      <c r="I33" s="12">
        <v>0.84090909090909094</v>
      </c>
      <c r="J33" s="27">
        <v>0.98166666666666658</v>
      </c>
      <c r="K33" s="27"/>
      <c r="L33" s="26"/>
      <c r="M33" s="27"/>
      <c r="N33" s="27">
        <v>0.86724747474747466</v>
      </c>
      <c r="O33" s="27">
        <v>0.86724747474747466</v>
      </c>
    </row>
    <row r="34" spans="1:15" x14ac:dyDescent="0.2">
      <c r="A34" s="8" t="s">
        <v>13</v>
      </c>
      <c r="B34" s="8" t="s">
        <v>6</v>
      </c>
      <c r="C34" s="13" t="s">
        <v>36</v>
      </c>
      <c r="D34" s="13" t="s">
        <v>36</v>
      </c>
      <c r="E34" s="13" t="s">
        <v>36</v>
      </c>
      <c r="F34" s="13" t="s">
        <v>36</v>
      </c>
      <c r="G34" s="13" t="s">
        <v>36</v>
      </c>
      <c r="H34" s="13">
        <v>0.47916666666666669</v>
      </c>
      <c r="I34" s="13">
        <v>0.54090909090909089</v>
      </c>
      <c r="J34" s="28">
        <v>0.68333333333333346</v>
      </c>
      <c r="K34" s="28"/>
      <c r="L34" s="26"/>
      <c r="M34" s="28"/>
      <c r="N34" s="28">
        <v>0.56780303030303036</v>
      </c>
      <c r="O34" s="28">
        <v>0.56780303030303036</v>
      </c>
    </row>
    <row r="35" spans="1:15" ht="13.5" thickBot="1" x14ac:dyDescent="0.25">
      <c r="A35" s="10"/>
      <c r="B35" s="10" t="s">
        <v>7</v>
      </c>
      <c r="C35" s="13" t="s">
        <v>36</v>
      </c>
      <c r="D35" s="13" t="s">
        <v>36</v>
      </c>
      <c r="E35" s="14" t="s">
        <v>36</v>
      </c>
      <c r="F35" s="14" t="s">
        <v>36</v>
      </c>
      <c r="G35" s="14" t="s">
        <v>36</v>
      </c>
      <c r="H35" s="14">
        <v>0.25</v>
      </c>
      <c r="I35" s="14">
        <v>0.30454545454545451</v>
      </c>
      <c r="J35" s="29">
        <v>0.39999999999999997</v>
      </c>
      <c r="K35" s="29"/>
      <c r="L35" s="26"/>
      <c r="M35" s="29"/>
      <c r="N35" s="29">
        <v>0.31818181818181812</v>
      </c>
      <c r="O35" s="29">
        <v>0.31818181818181812</v>
      </c>
    </row>
    <row r="36" spans="1:15" x14ac:dyDescent="0.2">
      <c r="A36" s="6"/>
      <c r="B36" s="20" t="s">
        <v>4</v>
      </c>
      <c r="C36" s="27" t="s">
        <v>36</v>
      </c>
      <c r="D36" s="27" t="s">
        <v>36</v>
      </c>
      <c r="E36" s="27" t="s">
        <v>36</v>
      </c>
      <c r="F36" s="27" t="s">
        <v>36</v>
      </c>
      <c r="G36" s="27" t="s">
        <v>36</v>
      </c>
      <c r="H36" s="27" t="s">
        <v>36</v>
      </c>
      <c r="I36" s="27" t="s">
        <v>36</v>
      </c>
      <c r="J36" s="27" t="s">
        <v>36</v>
      </c>
      <c r="K36" s="27"/>
      <c r="L36" s="27"/>
      <c r="M36" s="27"/>
      <c r="N36" s="27" t="s">
        <v>36</v>
      </c>
      <c r="O36" s="27" t="s">
        <v>36</v>
      </c>
    </row>
    <row r="37" spans="1:15" x14ac:dyDescent="0.2">
      <c r="A37" s="8" t="s">
        <v>18</v>
      </c>
      <c r="B37" s="21" t="s">
        <v>6</v>
      </c>
      <c r="C37" s="28" t="s">
        <v>36</v>
      </c>
      <c r="D37" s="28" t="s">
        <v>36</v>
      </c>
      <c r="E37" s="28" t="s">
        <v>36</v>
      </c>
      <c r="F37" s="28" t="s">
        <v>36</v>
      </c>
      <c r="G37" s="28" t="s">
        <v>36</v>
      </c>
      <c r="H37" s="28" t="s">
        <v>36</v>
      </c>
      <c r="I37" s="28" t="s">
        <v>36</v>
      </c>
      <c r="J37" s="28" t="s">
        <v>36</v>
      </c>
      <c r="K37" s="28"/>
      <c r="L37" s="28"/>
      <c r="M37" s="28"/>
      <c r="N37" s="28" t="s">
        <v>36</v>
      </c>
      <c r="O37" s="28" t="s">
        <v>36</v>
      </c>
    </row>
    <row r="38" spans="1:15" ht="13.5" thickBot="1" x14ac:dyDescent="0.25">
      <c r="A38" s="10"/>
      <c r="B38" s="23" t="s">
        <v>7</v>
      </c>
      <c r="C38" s="29" t="s">
        <v>36</v>
      </c>
      <c r="D38" s="29" t="s">
        <v>36</v>
      </c>
      <c r="E38" s="29" t="s">
        <v>36</v>
      </c>
      <c r="F38" s="29" t="s">
        <v>36</v>
      </c>
      <c r="G38" s="29">
        <v>0.78333333333333321</v>
      </c>
      <c r="H38" s="29" t="s">
        <v>36</v>
      </c>
      <c r="I38" s="29" t="s">
        <v>36</v>
      </c>
      <c r="J38" s="29" t="s">
        <v>36</v>
      </c>
      <c r="K38" s="29"/>
      <c r="L38" s="29"/>
      <c r="M38" s="29"/>
      <c r="N38" s="29">
        <v>0.78333333333333321</v>
      </c>
      <c r="O38" s="29">
        <v>0.78333333333333321</v>
      </c>
    </row>
    <row r="39" spans="1:15" x14ac:dyDescent="0.2">
      <c r="A39" t="s">
        <v>35</v>
      </c>
    </row>
  </sheetData>
  <mergeCells count="1">
    <mergeCell ref="A4:O4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7"/>
  <sheetViews>
    <sheetView zoomScaleNormal="100" workbookViewId="0">
      <pane ySplit="6" topLeftCell="A7" activePane="bottomLeft" state="frozen"/>
      <selection activeCell="U27" sqref="U27"/>
      <selection pane="bottomLeft" activeCell="S33" sqref="S33"/>
    </sheetView>
  </sheetViews>
  <sheetFormatPr baseColWidth="10" defaultRowHeight="12" x14ac:dyDescent="0.2"/>
  <cols>
    <col min="1" max="1" width="11.28515625" style="190" customWidth="1"/>
    <col min="2" max="2" width="7.42578125" style="190" customWidth="1"/>
    <col min="3" max="3" width="5.5703125" style="190" hidden="1" customWidth="1"/>
    <col min="4" max="4" width="9.28515625" style="190" customWidth="1"/>
    <col min="5" max="5" width="7.5703125" style="190" customWidth="1"/>
    <col min="6" max="6" width="7" style="190" customWidth="1"/>
    <col min="7" max="7" width="6.85546875" style="190" customWidth="1"/>
    <col min="8" max="8" width="6.7109375" style="190" customWidth="1"/>
    <col min="9" max="9" width="7.140625" style="190" customWidth="1"/>
    <col min="10" max="10" width="7.28515625" style="190" customWidth="1"/>
    <col min="11" max="11" width="7" style="190" customWidth="1"/>
    <col min="12" max="12" width="6.5703125" style="190" customWidth="1"/>
    <col min="13" max="13" width="6.85546875" style="190" customWidth="1"/>
    <col min="14" max="14" width="7" style="190" customWidth="1"/>
    <col min="15" max="15" width="7" style="190" hidden="1" customWidth="1"/>
    <col min="16" max="16" width="6.85546875" style="190" customWidth="1"/>
    <col min="17" max="17" width="6.5703125" style="190" customWidth="1"/>
    <col min="18" max="18" width="6.7109375" style="190" customWidth="1"/>
    <col min="19" max="16384" width="11.42578125" style="190"/>
  </cols>
  <sheetData>
    <row r="1" spans="1:18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18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18" x14ac:dyDescent="0.2">
      <c r="A3" s="465" t="s">
        <v>62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18" ht="12.7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18" ht="12.75" thickBot="1" x14ac:dyDescent="0.25">
      <c r="A5" s="217" t="s">
        <v>0</v>
      </c>
      <c r="B5" s="218" t="s">
        <v>1</v>
      </c>
      <c r="C5" s="219" t="s">
        <v>15</v>
      </c>
      <c r="D5" s="220" t="s">
        <v>38</v>
      </c>
      <c r="E5" s="220" t="s">
        <v>15</v>
      </c>
      <c r="F5" s="220" t="s">
        <v>37</v>
      </c>
      <c r="G5" s="220" t="s">
        <v>38</v>
      </c>
      <c r="H5" s="220" t="s">
        <v>15</v>
      </c>
      <c r="I5" s="220" t="s">
        <v>37</v>
      </c>
      <c r="J5" s="220" t="s">
        <v>38</v>
      </c>
      <c r="K5" s="220" t="s">
        <v>15</v>
      </c>
      <c r="L5" s="220" t="s">
        <v>37</v>
      </c>
      <c r="M5" s="220" t="s">
        <v>38</v>
      </c>
      <c r="N5" s="220" t="s">
        <v>15</v>
      </c>
      <c r="O5" s="220" t="s">
        <v>37</v>
      </c>
      <c r="P5" s="220" t="s">
        <v>38</v>
      </c>
      <c r="Q5" s="220"/>
      <c r="R5" s="221" t="s">
        <v>2</v>
      </c>
    </row>
    <row r="6" spans="1:18" ht="12.75" thickBot="1" x14ac:dyDescent="0.25">
      <c r="A6" s="222"/>
      <c r="B6" s="223"/>
      <c r="C6" s="219" t="s">
        <v>48</v>
      </c>
      <c r="D6" s="224" t="s">
        <v>63</v>
      </c>
      <c r="E6" s="224">
        <v>6</v>
      </c>
      <c r="F6" s="224">
        <v>8</v>
      </c>
      <c r="G6" s="224">
        <v>10</v>
      </c>
      <c r="H6" s="224">
        <v>13</v>
      </c>
      <c r="I6" s="224">
        <v>15</v>
      </c>
      <c r="J6" s="224">
        <v>17</v>
      </c>
      <c r="K6" s="224">
        <v>20</v>
      </c>
      <c r="L6" s="224">
        <v>22</v>
      </c>
      <c r="M6" s="224">
        <v>24</v>
      </c>
      <c r="N6" s="224">
        <v>27</v>
      </c>
      <c r="O6" s="224">
        <v>29</v>
      </c>
      <c r="P6" s="224">
        <v>31</v>
      </c>
      <c r="Q6" s="224"/>
      <c r="R6" s="225" t="s">
        <v>3</v>
      </c>
    </row>
    <row r="7" spans="1:18" ht="12.75" thickBot="1" x14ac:dyDescent="0.25"/>
    <row r="8" spans="1:18" ht="12.95" customHeight="1" x14ac:dyDescent="0.2">
      <c r="A8" s="499"/>
      <c r="B8" s="191"/>
      <c r="C8" s="192"/>
      <c r="D8" s="193"/>
      <c r="E8" s="193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2"/>
      <c r="R8" s="193"/>
    </row>
    <row r="9" spans="1:18" ht="12.95" customHeight="1" x14ac:dyDescent="0.2">
      <c r="A9" s="495"/>
      <c r="B9" s="194"/>
      <c r="C9" s="195"/>
      <c r="D9" s="196"/>
      <c r="E9" s="196"/>
      <c r="F9" s="196"/>
      <c r="G9" s="195"/>
      <c r="H9" s="196"/>
      <c r="I9" s="195"/>
      <c r="J9" s="196"/>
      <c r="K9" s="195"/>
      <c r="L9" s="196"/>
      <c r="M9" s="195"/>
      <c r="N9" s="196"/>
      <c r="O9" s="195"/>
      <c r="P9" s="196"/>
      <c r="Q9" s="195"/>
      <c r="R9" s="196"/>
    </row>
    <row r="10" spans="1:18" ht="12.95" customHeight="1" thickBot="1" x14ac:dyDescent="0.25">
      <c r="A10" s="500"/>
      <c r="B10" s="194"/>
      <c r="C10" s="195"/>
      <c r="D10" s="196"/>
      <c r="E10" s="195"/>
      <c r="F10" s="196"/>
      <c r="G10" s="195"/>
      <c r="H10" s="196"/>
      <c r="I10" s="195"/>
      <c r="J10" s="196"/>
      <c r="K10" s="195"/>
      <c r="L10" s="196"/>
      <c r="M10" s="195"/>
      <c r="N10" s="196"/>
      <c r="O10" s="195"/>
      <c r="P10" s="196"/>
      <c r="Q10" s="195"/>
      <c r="R10" s="196"/>
    </row>
    <row r="11" spans="1:18" ht="12.95" customHeight="1" thickBot="1" x14ac:dyDescent="0.25">
      <c r="A11" s="197"/>
      <c r="B11" s="198"/>
      <c r="C11" s="199"/>
      <c r="D11" s="200"/>
      <c r="E11" s="200"/>
      <c r="F11" s="200"/>
      <c r="G11" s="201"/>
      <c r="H11" s="200"/>
      <c r="I11" s="201"/>
      <c r="J11" s="200"/>
      <c r="K11" s="201"/>
      <c r="L11" s="200"/>
      <c r="M11" s="201"/>
      <c r="N11" s="200"/>
      <c r="O11" s="201"/>
      <c r="P11" s="200"/>
      <c r="Q11" s="201"/>
      <c r="R11" s="200"/>
    </row>
    <row r="12" spans="1:18" ht="12.95" customHeight="1" x14ac:dyDescent="0.2">
      <c r="A12" s="497"/>
      <c r="B12" s="194"/>
      <c r="C12" s="195"/>
      <c r="D12" s="196"/>
      <c r="E12" s="196"/>
      <c r="F12" s="196"/>
      <c r="G12" s="195"/>
      <c r="H12" s="196"/>
      <c r="I12" s="195"/>
      <c r="J12" s="196"/>
      <c r="K12" s="195"/>
      <c r="L12" s="196"/>
      <c r="M12" s="195"/>
      <c r="N12" s="196"/>
      <c r="O12" s="195"/>
      <c r="P12" s="196"/>
      <c r="Q12" s="195"/>
      <c r="R12" s="196"/>
    </row>
    <row r="13" spans="1:18" ht="12.95" customHeight="1" x14ac:dyDescent="0.2">
      <c r="A13" s="496"/>
      <c r="B13" s="194"/>
      <c r="C13" s="195"/>
      <c r="D13" s="196"/>
      <c r="E13" s="196"/>
      <c r="F13" s="196"/>
      <c r="G13" s="195"/>
      <c r="H13" s="196"/>
      <c r="I13" s="195"/>
      <c r="J13" s="196"/>
      <c r="K13" s="195"/>
      <c r="L13" s="196"/>
      <c r="M13" s="195"/>
      <c r="N13" s="196"/>
      <c r="O13" s="195"/>
      <c r="P13" s="196"/>
      <c r="Q13" s="195"/>
      <c r="R13" s="196"/>
    </row>
    <row r="14" spans="1:18" ht="12.95" customHeight="1" thickBot="1" x14ac:dyDescent="0.25">
      <c r="A14" s="498"/>
      <c r="B14" s="194"/>
      <c r="C14" s="195"/>
      <c r="D14" s="196"/>
      <c r="E14" s="196"/>
      <c r="F14" s="196"/>
      <c r="G14" s="195"/>
      <c r="H14" s="196"/>
      <c r="I14" s="195"/>
      <c r="J14" s="196"/>
      <c r="K14" s="195"/>
      <c r="L14" s="196"/>
      <c r="M14" s="195"/>
      <c r="N14" s="196"/>
      <c r="O14" s="195"/>
      <c r="P14" s="196"/>
      <c r="Q14" s="195"/>
      <c r="R14" s="196"/>
    </row>
    <row r="15" spans="1:18" ht="12.95" customHeight="1" thickBot="1" x14ac:dyDescent="0.25">
      <c r="A15" s="197"/>
      <c r="B15" s="198"/>
      <c r="C15" s="199"/>
      <c r="D15" s="200"/>
      <c r="E15" s="200"/>
      <c r="F15" s="200"/>
      <c r="G15" s="201"/>
      <c r="H15" s="200"/>
      <c r="I15" s="201"/>
      <c r="J15" s="200"/>
      <c r="K15" s="201"/>
      <c r="L15" s="200"/>
      <c r="M15" s="201"/>
      <c r="N15" s="200"/>
      <c r="O15" s="201"/>
      <c r="P15" s="200"/>
      <c r="Q15" s="201"/>
      <c r="R15" s="200"/>
    </row>
    <row r="16" spans="1:18" ht="12.95" customHeight="1" x14ac:dyDescent="0.2">
      <c r="A16" s="497"/>
      <c r="B16" s="194"/>
      <c r="C16" s="195"/>
      <c r="D16" s="196"/>
      <c r="E16" s="196"/>
      <c r="F16" s="196"/>
      <c r="G16" s="195"/>
      <c r="H16" s="196"/>
      <c r="I16" s="195"/>
      <c r="J16" s="196"/>
      <c r="K16" s="195"/>
      <c r="L16" s="196"/>
      <c r="M16" s="195"/>
      <c r="N16" s="196"/>
      <c r="O16" s="195"/>
      <c r="P16" s="196"/>
      <c r="Q16" s="195"/>
      <c r="R16" s="196"/>
    </row>
    <row r="17" spans="1:18" ht="12.95" customHeight="1" x14ac:dyDescent="0.2">
      <c r="A17" s="496"/>
      <c r="B17" s="194"/>
      <c r="C17" s="195"/>
      <c r="D17" s="196"/>
      <c r="E17" s="196"/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5"/>
      <c r="R17" s="196"/>
    </row>
    <row r="18" spans="1:18" ht="12.95" customHeight="1" thickBot="1" x14ac:dyDescent="0.25">
      <c r="A18" s="498"/>
      <c r="B18" s="194"/>
      <c r="C18" s="195"/>
      <c r="D18" s="196"/>
      <c r="E18" s="196"/>
      <c r="F18" s="196"/>
      <c r="G18" s="195"/>
      <c r="H18" s="196"/>
      <c r="I18" s="195"/>
      <c r="J18" s="196"/>
      <c r="K18" s="195"/>
      <c r="L18" s="196"/>
      <c r="M18" s="195"/>
      <c r="N18" s="196"/>
      <c r="O18" s="195"/>
      <c r="P18" s="196"/>
      <c r="Q18" s="195"/>
      <c r="R18" s="196"/>
    </row>
    <row r="19" spans="1:18" ht="12.95" customHeight="1" thickBot="1" x14ac:dyDescent="0.25">
      <c r="A19" s="197"/>
      <c r="B19" s="198"/>
      <c r="C19" s="199"/>
      <c r="D19" s="200"/>
      <c r="E19" s="200"/>
      <c r="F19" s="200"/>
      <c r="G19" s="201"/>
      <c r="H19" s="200"/>
      <c r="I19" s="201"/>
      <c r="J19" s="200"/>
      <c r="K19" s="201"/>
      <c r="L19" s="200"/>
      <c r="M19" s="201"/>
      <c r="N19" s="200"/>
      <c r="O19" s="201"/>
      <c r="P19" s="200"/>
      <c r="Q19" s="201"/>
      <c r="R19" s="200"/>
    </row>
    <row r="20" spans="1:18" ht="12.95" customHeight="1" x14ac:dyDescent="0.2">
      <c r="A20" s="499"/>
      <c r="B20" s="194"/>
      <c r="C20" s="195"/>
      <c r="D20" s="196"/>
      <c r="E20" s="196"/>
      <c r="F20" s="196"/>
      <c r="G20" s="195"/>
      <c r="H20" s="196"/>
      <c r="I20" s="195"/>
      <c r="J20" s="196"/>
      <c r="K20" s="195"/>
      <c r="L20" s="196"/>
      <c r="M20" s="195"/>
      <c r="N20" s="196"/>
      <c r="O20" s="195"/>
      <c r="P20" s="196"/>
      <c r="Q20" s="195"/>
      <c r="R20" s="196"/>
    </row>
    <row r="21" spans="1:18" ht="12.95" customHeight="1" x14ac:dyDescent="0.2">
      <c r="A21" s="495"/>
      <c r="B21" s="194"/>
      <c r="C21" s="195"/>
      <c r="D21" s="196"/>
      <c r="E21" s="196"/>
      <c r="F21" s="196"/>
      <c r="G21" s="195"/>
      <c r="H21" s="196"/>
      <c r="I21" s="195"/>
      <c r="J21" s="196"/>
      <c r="K21" s="195"/>
      <c r="L21" s="196"/>
      <c r="M21" s="195"/>
      <c r="N21" s="196"/>
      <c r="O21" s="195"/>
      <c r="P21" s="196"/>
      <c r="Q21" s="195"/>
      <c r="R21" s="196"/>
    </row>
    <row r="22" spans="1:18" ht="12.95" customHeight="1" thickBot="1" x14ac:dyDescent="0.25">
      <c r="A22" s="495"/>
      <c r="B22" s="194"/>
      <c r="C22" s="195"/>
      <c r="D22" s="196"/>
      <c r="E22" s="196"/>
      <c r="F22" s="196"/>
      <c r="G22" s="195"/>
      <c r="H22" s="196"/>
      <c r="I22" s="195"/>
      <c r="J22" s="196"/>
      <c r="K22" s="195"/>
      <c r="L22" s="196"/>
      <c r="M22" s="195"/>
      <c r="N22" s="202"/>
      <c r="O22" s="203"/>
      <c r="P22" s="202"/>
      <c r="Q22" s="203"/>
      <c r="R22" s="202"/>
    </row>
    <row r="23" spans="1:18" ht="15" customHeight="1" thickBot="1" x14ac:dyDescent="0.25">
      <c r="A23" s="197"/>
      <c r="B23" s="198"/>
      <c r="C23" s="199"/>
      <c r="D23" s="200"/>
      <c r="E23" s="200"/>
      <c r="F23" s="200"/>
      <c r="G23" s="201"/>
      <c r="H23" s="200"/>
      <c r="I23" s="201"/>
      <c r="J23" s="200"/>
      <c r="K23" s="201"/>
      <c r="L23" s="200"/>
      <c r="M23" s="201"/>
      <c r="N23" s="204"/>
      <c r="O23" s="205"/>
      <c r="P23" s="204"/>
      <c r="Q23" s="205"/>
      <c r="R23" s="204"/>
    </row>
    <row r="24" spans="1:18" ht="12.95" customHeight="1" x14ac:dyDescent="0.2">
      <c r="A24" s="495"/>
      <c r="B24" s="194"/>
      <c r="C24" s="195"/>
      <c r="D24" s="196"/>
      <c r="E24" s="195"/>
      <c r="F24" s="196"/>
      <c r="G24" s="195"/>
      <c r="H24" s="196"/>
      <c r="I24" s="195"/>
      <c r="J24" s="196"/>
      <c r="K24" s="195"/>
      <c r="L24" s="196"/>
      <c r="M24" s="195"/>
      <c r="N24" s="202"/>
      <c r="O24" s="203"/>
      <c r="P24" s="202"/>
      <c r="Q24" s="203"/>
      <c r="R24" s="202"/>
    </row>
    <row r="25" spans="1:18" ht="12.95" customHeight="1" x14ac:dyDescent="0.2">
      <c r="A25" s="495"/>
      <c r="B25" s="194"/>
      <c r="C25" s="195"/>
      <c r="D25" s="196"/>
      <c r="E25" s="195"/>
      <c r="F25" s="196"/>
      <c r="G25" s="195"/>
      <c r="H25" s="196"/>
      <c r="I25" s="195"/>
      <c r="J25" s="196"/>
      <c r="K25" s="195"/>
      <c r="L25" s="196"/>
      <c r="M25" s="195"/>
      <c r="N25" s="196"/>
      <c r="O25" s="195"/>
      <c r="P25" s="196"/>
      <c r="Q25" s="195"/>
      <c r="R25" s="196"/>
    </row>
    <row r="26" spans="1:18" ht="12.95" customHeight="1" thickBot="1" x14ac:dyDescent="0.25">
      <c r="A26" s="495"/>
      <c r="B26" s="194"/>
      <c r="C26" s="195"/>
      <c r="D26" s="196"/>
      <c r="E26" s="195"/>
      <c r="F26" s="196"/>
      <c r="G26" s="195"/>
      <c r="H26" s="196"/>
      <c r="I26" s="195"/>
      <c r="J26" s="196"/>
      <c r="K26" s="195"/>
      <c r="L26" s="196"/>
      <c r="M26" s="195"/>
      <c r="N26" s="202"/>
      <c r="O26" s="203"/>
      <c r="P26" s="202"/>
      <c r="Q26" s="203"/>
      <c r="R26" s="202"/>
    </row>
    <row r="27" spans="1:18" ht="12.95" customHeight="1" thickBot="1" x14ac:dyDescent="0.25">
      <c r="A27" s="197"/>
      <c r="B27" s="198"/>
      <c r="C27" s="199"/>
      <c r="D27" s="200"/>
      <c r="E27" s="200"/>
      <c r="F27" s="200"/>
      <c r="G27" s="201"/>
      <c r="H27" s="200"/>
      <c r="I27" s="201"/>
      <c r="J27" s="200"/>
      <c r="K27" s="201"/>
      <c r="L27" s="200"/>
      <c r="M27" s="201"/>
      <c r="N27" s="204"/>
      <c r="O27" s="205"/>
      <c r="P27" s="204"/>
      <c r="Q27" s="205"/>
      <c r="R27" s="204"/>
    </row>
    <row r="28" spans="1:18" ht="12.95" customHeight="1" x14ac:dyDescent="0.2">
      <c r="A28" s="497"/>
      <c r="B28" s="194"/>
      <c r="C28" s="206"/>
      <c r="D28" s="196"/>
      <c r="E28" s="195"/>
      <c r="F28" s="196"/>
      <c r="G28" s="195"/>
      <c r="H28" s="207"/>
      <c r="I28" s="206"/>
      <c r="J28" s="207"/>
      <c r="K28" s="206"/>
      <c r="L28" s="207"/>
      <c r="M28" s="206"/>
      <c r="N28" s="202"/>
      <c r="O28" s="203"/>
      <c r="P28" s="202"/>
      <c r="Q28" s="203"/>
      <c r="R28" s="202"/>
    </row>
    <row r="29" spans="1:18" ht="12.95" customHeight="1" x14ac:dyDescent="0.2">
      <c r="A29" s="496"/>
      <c r="B29" s="194"/>
      <c r="C29" s="206"/>
      <c r="D29" s="196"/>
      <c r="E29" s="195"/>
      <c r="F29" s="196"/>
      <c r="G29" s="195"/>
      <c r="H29" s="207"/>
      <c r="I29" s="206"/>
      <c r="J29" s="207"/>
      <c r="K29" s="206"/>
      <c r="L29" s="207"/>
      <c r="M29" s="206"/>
      <c r="N29" s="202"/>
      <c r="O29" s="203"/>
      <c r="P29" s="202"/>
      <c r="Q29" s="203"/>
      <c r="R29" s="202"/>
    </row>
    <row r="30" spans="1:18" ht="12.95" customHeight="1" thickBot="1" x14ac:dyDescent="0.25">
      <c r="A30" s="498"/>
      <c r="B30" s="194"/>
      <c r="C30" s="206"/>
      <c r="D30" s="196"/>
      <c r="E30" s="195"/>
      <c r="F30" s="196"/>
      <c r="G30" s="195"/>
      <c r="H30" s="207"/>
      <c r="I30" s="206"/>
      <c r="J30" s="207"/>
      <c r="K30" s="206"/>
      <c r="L30" s="207"/>
      <c r="M30" s="206"/>
      <c r="N30" s="202"/>
      <c r="O30" s="203"/>
      <c r="P30" s="202"/>
      <c r="Q30" s="203"/>
      <c r="R30" s="202"/>
    </row>
    <row r="31" spans="1:18" ht="12.95" customHeight="1" thickBot="1" x14ac:dyDescent="0.25">
      <c r="A31" s="197"/>
      <c r="B31" s="198"/>
      <c r="C31" s="201"/>
      <c r="D31" s="200"/>
      <c r="E31" s="201"/>
      <c r="F31" s="200"/>
      <c r="G31" s="201"/>
      <c r="H31" s="200"/>
      <c r="I31" s="201"/>
      <c r="J31" s="200"/>
      <c r="K31" s="201"/>
      <c r="L31" s="200"/>
      <c r="M31" s="201"/>
      <c r="N31" s="204"/>
      <c r="O31" s="205"/>
      <c r="P31" s="204"/>
      <c r="Q31" s="205"/>
      <c r="R31" s="204"/>
    </row>
    <row r="32" spans="1:18" ht="12.95" customHeight="1" x14ac:dyDescent="0.2">
      <c r="A32" s="496"/>
      <c r="B32" s="194"/>
      <c r="C32" s="206"/>
      <c r="D32" s="202"/>
      <c r="E32" s="203"/>
      <c r="F32" s="202"/>
      <c r="G32" s="203"/>
      <c r="H32" s="202"/>
      <c r="I32" s="203"/>
      <c r="J32" s="202"/>
      <c r="K32" s="203"/>
      <c r="L32" s="202"/>
      <c r="M32" s="203"/>
      <c r="N32" s="202"/>
      <c r="O32" s="203"/>
      <c r="P32" s="202"/>
      <c r="Q32" s="203"/>
      <c r="R32" s="202"/>
    </row>
    <row r="33" spans="1:18" ht="12.95" customHeight="1" x14ac:dyDescent="0.2">
      <c r="A33" s="496"/>
      <c r="B33" s="194"/>
      <c r="C33" s="206"/>
      <c r="D33" s="202"/>
      <c r="E33" s="203"/>
      <c r="F33" s="202"/>
      <c r="G33" s="203"/>
      <c r="H33" s="202"/>
      <c r="I33" s="203"/>
      <c r="J33" s="202"/>
      <c r="K33" s="203"/>
      <c r="L33" s="202"/>
      <c r="M33" s="203"/>
      <c r="N33" s="202"/>
      <c r="O33" s="203"/>
      <c r="P33" s="202"/>
      <c r="Q33" s="203"/>
      <c r="R33" s="202"/>
    </row>
    <row r="34" spans="1:18" ht="12.95" customHeight="1" thickBot="1" x14ac:dyDescent="0.25">
      <c r="A34" s="496"/>
      <c r="B34" s="194"/>
      <c r="C34" s="206"/>
      <c r="D34" s="202"/>
      <c r="E34" s="203"/>
      <c r="F34" s="202"/>
      <c r="G34" s="203"/>
      <c r="H34" s="202"/>
      <c r="I34" s="203"/>
      <c r="J34" s="202"/>
      <c r="K34" s="203"/>
      <c r="L34" s="202"/>
      <c r="M34" s="203"/>
      <c r="N34" s="202"/>
      <c r="O34" s="203"/>
      <c r="P34" s="202"/>
      <c r="Q34" s="203"/>
      <c r="R34" s="202"/>
    </row>
    <row r="35" spans="1:18" ht="12.95" customHeight="1" thickBot="1" x14ac:dyDescent="0.25">
      <c r="A35" s="197"/>
      <c r="B35" s="198"/>
      <c r="C35" s="201"/>
      <c r="D35" s="200"/>
      <c r="E35" s="200"/>
      <c r="F35" s="200"/>
      <c r="G35" s="201"/>
      <c r="H35" s="200"/>
      <c r="I35" s="201"/>
      <c r="J35" s="200"/>
      <c r="K35" s="201"/>
      <c r="L35" s="200"/>
      <c r="M35" s="201"/>
      <c r="N35" s="204"/>
      <c r="O35" s="205"/>
      <c r="P35" s="204"/>
      <c r="Q35" s="205"/>
      <c r="R35" s="204"/>
    </row>
    <row r="36" spans="1:18" ht="12.95" customHeight="1" x14ac:dyDescent="0.2">
      <c r="A36" s="496"/>
      <c r="B36" s="194"/>
      <c r="C36" s="206"/>
      <c r="D36" s="196"/>
      <c r="E36" s="195"/>
      <c r="F36" s="196"/>
      <c r="G36" s="195"/>
      <c r="H36" s="207"/>
      <c r="I36" s="206"/>
      <c r="J36" s="207"/>
      <c r="K36" s="206"/>
      <c r="L36" s="207"/>
      <c r="M36" s="206"/>
      <c r="N36" s="202"/>
      <c r="O36" s="203"/>
      <c r="P36" s="202"/>
      <c r="Q36" s="203"/>
      <c r="R36" s="202"/>
    </row>
    <row r="37" spans="1:18" ht="15" customHeight="1" x14ac:dyDescent="0.2">
      <c r="A37" s="496"/>
      <c r="B37" s="194"/>
      <c r="C37" s="206"/>
      <c r="D37" s="196"/>
      <c r="E37" s="195"/>
      <c r="F37" s="196"/>
      <c r="G37" s="195"/>
      <c r="H37" s="207"/>
      <c r="I37" s="206"/>
      <c r="J37" s="207"/>
      <c r="K37" s="206"/>
      <c r="L37" s="207"/>
      <c r="M37" s="206"/>
      <c r="N37" s="202"/>
      <c r="O37" s="203"/>
      <c r="P37" s="202"/>
      <c r="Q37" s="203"/>
      <c r="R37" s="202"/>
    </row>
    <row r="38" spans="1:18" ht="12.75" customHeight="1" thickBot="1" x14ac:dyDescent="0.25">
      <c r="A38" s="496"/>
      <c r="B38" s="194"/>
      <c r="C38" s="206"/>
      <c r="D38" s="196"/>
      <c r="E38" s="195"/>
      <c r="F38" s="196"/>
      <c r="G38" s="195"/>
      <c r="H38" s="207"/>
      <c r="I38" s="206"/>
      <c r="J38" s="207"/>
      <c r="K38" s="206"/>
      <c r="L38" s="207"/>
      <c r="M38" s="206"/>
      <c r="N38" s="202"/>
      <c r="O38" s="203"/>
      <c r="P38" s="202"/>
      <c r="Q38" s="203"/>
      <c r="R38" s="202"/>
    </row>
    <row r="39" spans="1:18" ht="12.75" customHeight="1" thickBot="1" x14ac:dyDescent="0.25">
      <c r="A39" s="197"/>
      <c r="B39" s="198"/>
      <c r="C39" s="201"/>
      <c r="D39" s="200"/>
      <c r="E39" s="200"/>
      <c r="F39" s="200"/>
      <c r="G39" s="201"/>
      <c r="H39" s="200"/>
      <c r="I39" s="201"/>
      <c r="J39" s="200"/>
      <c r="K39" s="201"/>
      <c r="L39" s="200"/>
      <c r="M39" s="201"/>
      <c r="N39" s="204"/>
      <c r="O39" s="205"/>
      <c r="P39" s="204"/>
      <c r="Q39" s="205"/>
      <c r="R39" s="204"/>
    </row>
    <row r="40" spans="1:18" ht="12.95" customHeight="1" x14ac:dyDescent="0.2">
      <c r="A40" s="496"/>
      <c r="B40" s="194"/>
      <c r="C40" s="206"/>
      <c r="D40" s="202"/>
      <c r="E40" s="202"/>
      <c r="F40" s="202"/>
      <c r="G40" s="203"/>
      <c r="H40" s="202"/>
      <c r="I40" s="203"/>
      <c r="J40" s="202"/>
      <c r="K40" s="203"/>
      <c r="L40" s="202"/>
      <c r="M40" s="203"/>
      <c r="N40" s="202"/>
      <c r="O40" s="203"/>
      <c r="P40" s="202"/>
      <c r="Q40" s="280"/>
      <c r="R40" s="202"/>
    </row>
    <row r="41" spans="1:18" ht="12.95" customHeight="1" x14ac:dyDescent="0.2">
      <c r="A41" s="496"/>
      <c r="B41" s="194"/>
      <c r="C41" s="206"/>
      <c r="D41" s="202"/>
      <c r="E41" s="202"/>
      <c r="F41" s="202"/>
      <c r="G41" s="203"/>
      <c r="H41" s="202"/>
      <c r="I41" s="203"/>
      <c r="J41" s="202"/>
      <c r="K41" s="203"/>
      <c r="L41" s="202"/>
      <c r="M41" s="203"/>
      <c r="N41" s="202"/>
      <c r="O41" s="203"/>
      <c r="P41" s="202"/>
      <c r="Q41" s="280"/>
      <c r="R41" s="202"/>
    </row>
    <row r="42" spans="1:18" ht="12.95" customHeight="1" thickBot="1" x14ac:dyDescent="0.25">
      <c r="A42" s="496"/>
      <c r="B42" s="194"/>
      <c r="C42" s="206"/>
      <c r="D42" s="202"/>
      <c r="E42" s="202"/>
      <c r="F42" s="202"/>
      <c r="G42" s="203"/>
      <c r="H42" s="202"/>
      <c r="I42" s="203"/>
      <c r="J42" s="202"/>
      <c r="K42" s="203"/>
      <c r="L42" s="202"/>
      <c r="M42" s="203"/>
      <c r="N42" s="202"/>
      <c r="O42" s="203"/>
      <c r="P42" s="202"/>
      <c r="Q42" s="280"/>
      <c r="R42" s="202"/>
    </row>
    <row r="43" spans="1:18" ht="12.95" customHeight="1" thickBot="1" x14ac:dyDescent="0.25">
      <c r="A43" s="197"/>
      <c r="B43" s="198"/>
      <c r="C43" s="201"/>
      <c r="D43" s="200"/>
      <c r="E43" s="200"/>
      <c r="F43" s="200"/>
      <c r="G43" s="201"/>
      <c r="H43" s="200"/>
      <c r="I43" s="201"/>
      <c r="J43" s="200"/>
      <c r="K43" s="201"/>
      <c r="L43" s="200"/>
      <c r="M43" s="201"/>
      <c r="N43" s="204"/>
      <c r="O43" s="205"/>
      <c r="P43" s="204"/>
      <c r="Q43" s="205"/>
      <c r="R43" s="204"/>
    </row>
    <row r="44" spans="1:18" ht="12.95" customHeight="1" x14ac:dyDescent="0.2">
      <c r="A44" s="495"/>
      <c r="B44" s="194"/>
      <c r="C44" s="206"/>
      <c r="D44" s="196"/>
      <c r="E44" s="196"/>
      <c r="F44" s="196"/>
      <c r="G44" s="195"/>
      <c r="H44" s="202"/>
      <c r="I44" s="203"/>
      <c r="J44" s="202"/>
      <c r="K44" s="203"/>
      <c r="L44" s="202"/>
      <c r="M44" s="203"/>
      <c r="N44" s="202"/>
      <c r="O44" s="203"/>
      <c r="P44" s="202"/>
      <c r="Q44" s="203"/>
      <c r="R44" s="202"/>
    </row>
    <row r="45" spans="1:18" ht="12.95" customHeight="1" x14ac:dyDescent="0.2">
      <c r="A45" s="495"/>
      <c r="B45" s="194"/>
      <c r="C45" s="206"/>
      <c r="D45" s="196"/>
      <c r="E45" s="196"/>
      <c r="F45" s="196"/>
      <c r="G45" s="195"/>
      <c r="H45" s="202"/>
      <c r="I45" s="203"/>
      <c r="J45" s="202"/>
      <c r="K45" s="203"/>
      <c r="L45" s="202"/>
      <c r="M45" s="203"/>
      <c r="N45" s="202"/>
      <c r="O45" s="203"/>
      <c r="P45" s="202"/>
      <c r="Q45" s="203"/>
      <c r="R45" s="202"/>
    </row>
    <row r="46" spans="1:18" ht="12.95" customHeight="1" thickBot="1" x14ac:dyDescent="0.25">
      <c r="A46" s="495"/>
      <c r="B46" s="194"/>
      <c r="C46" s="206"/>
      <c r="D46" s="196"/>
      <c r="E46" s="196"/>
      <c r="F46" s="196"/>
      <c r="G46" s="195"/>
      <c r="H46" s="202"/>
      <c r="I46" s="203"/>
      <c r="J46" s="202"/>
      <c r="K46" s="203"/>
      <c r="L46" s="202"/>
      <c r="M46" s="203"/>
      <c r="N46" s="202"/>
      <c r="O46" s="203"/>
      <c r="P46" s="202"/>
      <c r="Q46" s="203"/>
      <c r="R46" s="202"/>
    </row>
    <row r="47" spans="1:18" ht="12.95" customHeight="1" thickBot="1" x14ac:dyDescent="0.25">
      <c r="A47" s="197"/>
      <c r="B47" s="198"/>
      <c r="C47" s="201"/>
      <c r="D47" s="200"/>
      <c r="E47" s="200"/>
      <c r="F47" s="200"/>
      <c r="G47" s="201"/>
      <c r="H47" s="200"/>
      <c r="I47" s="201"/>
      <c r="J47" s="200"/>
      <c r="K47" s="201"/>
      <c r="L47" s="200"/>
      <c r="M47" s="201"/>
      <c r="N47" s="204"/>
      <c r="O47" s="205"/>
      <c r="P47" s="204"/>
      <c r="Q47" s="205"/>
      <c r="R47" s="204"/>
    </row>
    <row r="48" spans="1:18" ht="12.95" customHeight="1" x14ac:dyDescent="0.2">
      <c r="A48" s="496"/>
      <c r="B48" s="194"/>
      <c r="C48" s="206"/>
      <c r="D48" s="202"/>
      <c r="E48" s="202"/>
      <c r="F48" s="202"/>
      <c r="G48" s="203"/>
      <c r="H48" s="202"/>
      <c r="I48" s="203"/>
      <c r="J48" s="202"/>
      <c r="K48" s="203"/>
      <c r="L48" s="202"/>
      <c r="M48" s="203"/>
      <c r="N48" s="202"/>
      <c r="O48" s="203"/>
      <c r="P48" s="202"/>
      <c r="Q48" s="203"/>
      <c r="R48" s="202"/>
    </row>
    <row r="49" spans="1:18" ht="12.95" customHeight="1" x14ac:dyDescent="0.2">
      <c r="A49" s="496"/>
      <c r="B49" s="194"/>
      <c r="C49" s="206"/>
      <c r="D49" s="202"/>
      <c r="E49" s="202"/>
      <c r="F49" s="202"/>
      <c r="G49" s="203"/>
      <c r="H49" s="202"/>
      <c r="I49" s="203"/>
      <c r="J49" s="202"/>
      <c r="K49" s="203"/>
      <c r="L49" s="202"/>
      <c r="M49" s="203"/>
      <c r="N49" s="202"/>
      <c r="O49" s="203"/>
      <c r="P49" s="202"/>
      <c r="Q49" s="203"/>
      <c r="R49" s="202"/>
    </row>
    <row r="50" spans="1:18" ht="12.95" customHeight="1" thickBot="1" x14ac:dyDescent="0.25">
      <c r="A50" s="496"/>
      <c r="B50" s="194"/>
      <c r="C50" s="206"/>
      <c r="D50" s="202"/>
      <c r="E50" s="202"/>
      <c r="F50" s="202"/>
      <c r="G50" s="203"/>
      <c r="H50" s="202"/>
      <c r="I50" s="203"/>
      <c r="J50" s="202"/>
      <c r="K50" s="203"/>
      <c r="L50" s="202"/>
      <c r="M50" s="203"/>
      <c r="N50" s="202"/>
      <c r="O50" s="203"/>
      <c r="P50" s="202"/>
      <c r="Q50" s="203"/>
      <c r="R50" s="202"/>
    </row>
    <row r="51" spans="1:18" ht="12.75" thickBot="1" x14ac:dyDescent="0.25">
      <c r="A51" s="197"/>
      <c r="B51" s="198"/>
      <c r="C51" s="201"/>
      <c r="D51" s="200"/>
      <c r="E51" s="200"/>
      <c r="F51" s="200"/>
      <c r="G51" s="201"/>
      <c r="H51" s="200"/>
      <c r="I51" s="201"/>
      <c r="J51" s="200"/>
      <c r="K51" s="201"/>
      <c r="L51" s="200"/>
      <c r="M51" s="201"/>
      <c r="N51" s="204"/>
      <c r="O51" s="205"/>
      <c r="P51" s="204"/>
      <c r="Q51" s="205"/>
      <c r="R51" s="204"/>
    </row>
    <row r="52" spans="1:18" ht="12.95" customHeight="1" x14ac:dyDescent="0.2">
      <c r="A52" s="495"/>
      <c r="B52" s="208"/>
      <c r="C52" s="208"/>
      <c r="D52" s="209"/>
      <c r="E52" s="208"/>
      <c r="F52" s="209"/>
      <c r="G52" s="208"/>
      <c r="H52" s="209"/>
      <c r="I52" s="208"/>
      <c r="J52" s="209"/>
      <c r="K52" s="208"/>
      <c r="L52" s="209"/>
      <c r="M52" s="208"/>
      <c r="N52" s="210"/>
      <c r="O52" s="211"/>
      <c r="P52" s="210"/>
      <c r="Q52" s="211"/>
      <c r="R52" s="202"/>
    </row>
    <row r="53" spans="1:18" ht="12.95" customHeight="1" x14ac:dyDescent="0.2">
      <c r="A53" s="495"/>
      <c r="B53" s="208"/>
      <c r="C53" s="208"/>
      <c r="D53" s="209"/>
      <c r="E53" s="208"/>
      <c r="F53" s="209"/>
      <c r="G53" s="208"/>
      <c r="H53" s="209"/>
      <c r="I53" s="208"/>
      <c r="J53" s="209"/>
      <c r="K53" s="208"/>
      <c r="L53" s="209"/>
      <c r="M53" s="208"/>
      <c r="N53" s="209"/>
      <c r="O53" s="208"/>
      <c r="P53" s="209"/>
      <c r="Q53" s="208"/>
      <c r="R53" s="196"/>
    </row>
    <row r="54" spans="1:18" ht="12.95" customHeight="1" thickBot="1" x14ac:dyDescent="0.25">
      <c r="A54" s="495"/>
      <c r="B54" s="208"/>
      <c r="C54" s="208"/>
      <c r="D54" s="209"/>
      <c r="E54" s="208"/>
      <c r="F54" s="209"/>
      <c r="G54" s="208"/>
      <c r="H54" s="209"/>
      <c r="I54" s="208"/>
      <c r="J54" s="209"/>
      <c r="K54" s="208"/>
      <c r="L54" s="209"/>
      <c r="M54" s="208"/>
      <c r="N54" s="209"/>
      <c r="O54" s="208"/>
      <c r="P54" s="209"/>
      <c r="Q54" s="208"/>
      <c r="R54" s="196"/>
    </row>
    <row r="55" spans="1:18" ht="12.95" customHeight="1" thickBot="1" x14ac:dyDescent="0.25">
      <c r="A55" s="197"/>
      <c r="B55" s="212"/>
      <c r="C55" s="212"/>
      <c r="D55" s="197"/>
      <c r="E55" s="197"/>
      <c r="F55" s="197"/>
      <c r="G55" s="212"/>
      <c r="H55" s="197"/>
      <c r="I55" s="212"/>
      <c r="J55" s="197"/>
      <c r="K55" s="212"/>
      <c r="L55" s="197"/>
      <c r="M55" s="212"/>
      <c r="N55" s="197"/>
      <c r="O55" s="212"/>
      <c r="P55" s="197"/>
      <c r="Q55" s="212"/>
      <c r="R55" s="272"/>
    </row>
    <row r="56" spans="1:18" ht="12.95" customHeight="1" x14ac:dyDescent="0.2">
      <c r="A56" s="495"/>
      <c r="B56" s="208"/>
      <c r="C56" s="208"/>
      <c r="D56" s="209"/>
      <c r="E56" s="208"/>
      <c r="F56" s="209"/>
      <c r="G56" s="208"/>
      <c r="H56" s="209"/>
      <c r="I56" s="208"/>
      <c r="J56" s="209"/>
      <c r="K56" s="208"/>
      <c r="L56" s="209"/>
      <c r="M56" s="208"/>
      <c r="N56" s="209"/>
      <c r="O56" s="208"/>
      <c r="P56" s="209"/>
      <c r="Q56" s="208"/>
      <c r="R56" s="196"/>
    </row>
    <row r="57" spans="1:18" ht="12.95" customHeight="1" x14ac:dyDescent="0.2">
      <c r="A57" s="495"/>
      <c r="B57" s="208"/>
      <c r="C57" s="208"/>
      <c r="D57" s="209"/>
      <c r="E57" s="208"/>
      <c r="F57" s="209"/>
      <c r="G57" s="208"/>
      <c r="H57" s="209"/>
      <c r="I57" s="208"/>
      <c r="J57" s="209"/>
      <c r="K57" s="208"/>
      <c r="L57" s="209"/>
      <c r="M57" s="208"/>
      <c r="N57" s="209"/>
      <c r="O57" s="208"/>
      <c r="P57" s="209"/>
      <c r="Q57" s="208"/>
      <c r="R57" s="196"/>
    </row>
    <row r="58" spans="1:18" ht="12.95" customHeight="1" thickBot="1" x14ac:dyDescent="0.25">
      <c r="A58" s="495"/>
      <c r="B58" s="208"/>
      <c r="C58" s="208"/>
      <c r="D58" s="209"/>
      <c r="E58" s="208"/>
      <c r="F58" s="209"/>
      <c r="G58" s="208"/>
      <c r="H58" s="209"/>
      <c r="I58" s="208"/>
      <c r="J58" s="209"/>
      <c r="K58" s="208"/>
      <c r="L58" s="209"/>
      <c r="M58" s="208"/>
      <c r="N58" s="209"/>
      <c r="O58" s="208"/>
      <c r="P58" s="209"/>
      <c r="Q58" s="208"/>
      <c r="R58" s="196"/>
    </row>
    <row r="59" spans="1:18" ht="12.95" customHeight="1" thickBot="1" x14ac:dyDescent="0.25">
      <c r="A59" s="197"/>
      <c r="B59" s="212"/>
      <c r="C59" s="212"/>
      <c r="D59" s="197"/>
      <c r="E59" s="197"/>
      <c r="F59" s="197"/>
      <c r="G59" s="212"/>
      <c r="H59" s="197"/>
      <c r="I59" s="212"/>
      <c r="J59" s="197"/>
      <c r="K59" s="212"/>
      <c r="L59" s="197"/>
      <c r="M59" s="212"/>
      <c r="N59" s="197"/>
      <c r="O59" s="212"/>
      <c r="P59" s="197"/>
      <c r="Q59" s="212"/>
      <c r="R59" s="272"/>
    </row>
    <row r="60" spans="1:18" ht="12.95" customHeight="1" x14ac:dyDescent="0.2">
      <c r="A60" s="495"/>
      <c r="B60" s="208"/>
      <c r="C60" s="208"/>
      <c r="D60" s="209"/>
      <c r="E60" s="208"/>
      <c r="F60" s="209"/>
      <c r="G60" s="208"/>
      <c r="H60" s="209"/>
      <c r="I60" s="208"/>
      <c r="J60" s="209"/>
      <c r="K60" s="208"/>
      <c r="L60" s="209"/>
      <c r="M60" s="208"/>
      <c r="N60" s="209"/>
      <c r="O60" s="208"/>
      <c r="P60" s="209"/>
      <c r="Q60" s="208"/>
      <c r="R60" s="196"/>
    </row>
    <row r="61" spans="1:18" ht="12.95" customHeight="1" x14ac:dyDescent="0.2">
      <c r="A61" s="495"/>
      <c r="B61" s="208"/>
      <c r="C61" s="208"/>
      <c r="D61" s="209"/>
      <c r="E61" s="208"/>
      <c r="F61" s="209"/>
      <c r="G61" s="208"/>
      <c r="H61" s="209"/>
      <c r="I61" s="208"/>
      <c r="J61" s="209"/>
      <c r="K61" s="208"/>
      <c r="L61" s="209"/>
      <c r="M61" s="208"/>
      <c r="N61" s="209"/>
      <c r="O61" s="208"/>
      <c r="P61" s="209"/>
      <c r="Q61" s="208"/>
      <c r="R61" s="196"/>
    </row>
    <row r="62" spans="1:18" ht="12.95" customHeight="1" thickBot="1" x14ac:dyDescent="0.25">
      <c r="A62" s="495"/>
      <c r="B62" s="208"/>
      <c r="C62" s="208"/>
      <c r="D62" s="209"/>
      <c r="E62" s="208"/>
      <c r="F62" s="209"/>
      <c r="G62" s="208"/>
      <c r="H62" s="209"/>
      <c r="I62" s="208"/>
      <c r="J62" s="209"/>
      <c r="K62" s="208"/>
      <c r="L62" s="209"/>
      <c r="M62" s="208"/>
      <c r="N62" s="209"/>
      <c r="O62" s="208"/>
      <c r="P62" s="209"/>
      <c r="Q62" s="208"/>
      <c r="R62" s="196"/>
    </row>
    <row r="63" spans="1:18" ht="12.95" customHeight="1" thickBot="1" x14ac:dyDescent="0.25">
      <c r="A63" s="197"/>
      <c r="B63" s="212"/>
      <c r="C63" s="212"/>
      <c r="D63" s="197"/>
      <c r="E63" s="197"/>
      <c r="F63" s="197"/>
      <c r="G63" s="212"/>
      <c r="H63" s="197"/>
      <c r="I63" s="212"/>
      <c r="J63" s="197"/>
      <c r="K63" s="212"/>
      <c r="L63" s="197"/>
      <c r="M63" s="212"/>
      <c r="N63" s="197"/>
      <c r="O63" s="212"/>
      <c r="P63" s="197"/>
      <c r="Q63" s="212"/>
      <c r="R63" s="272"/>
    </row>
    <row r="64" spans="1:18" ht="12.95" customHeight="1" x14ac:dyDescent="0.2">
      <c r="A64" s="495"/>
      <c r="B64" s="208"/>
      <c r="C64" s="208"/>
      <c r="D64" s="209"/>
      <c r="E64" s="208"/>
      <c r="F64" s="209"/>
      <c r="G64" s="208"/>
      <c r="H64" s="209"/>
      <c r="I64" s="208"/>
      <c r="J64" s="209"/>
      <c r="K64" s="208"/>
      <c r="L64" s="209"/>
      <c r="M64" s="208"/>
      <c r="N64" s="209"/>
      <c r="O64" s="208"/>
      <c r="P64" s="209"/>
      <c r="Q64" s="208"/>
      <c r="R64" s="196"/>
    </row>
    <row r="65" spans="1:18" ht="12.95" customHeight="1" x14ac:dyDescent="0.2">
      <c r="A65" s="495"/>
      <c r="B65" s="208"/>
      <c r="C65" s="208"/>
      <c r="D65" s="209"/>
      <c r="E65" s="208"/>
      <c r="F65" s="209"/>
      <c r="G65" s="208"/>
      <c r="H65" s="209"/>
      <c r="I65" s="208"/>
      <c r="J65" s="209"/>
      <c r="K65" s="208"/>
      <c r="L65" s="209"/>
      <c r="M65" s="208"/>
      <c r="N65" s="209"/>
      <c r="O65" s="208"/>
      <c r="P65" s="209"/>
      <c r="Q65" s="208"/>
      <c r="R65" s="196"/>
    </row>
    <row r="66" spans="1:18" ht="12.95" customHeight="1" thickBot="1" x14ac:dyDescent="0.25">
      <c r="A66" s="495"/>
      <c r="B66" s="208"/>
      <c r="C66" s="208"/>
      <c r="D66" s="209"/>
      <c r="E66" s="208"/>
      <c r="F66" s="213"/>
      <c r="G66" s="208"/>
      <c r="H66" s="209"/>
      <c r="I66" s="208"/>
      <c r="J66" s="209"/>
      <c r="K66" s="208"/>
      <c r="L66" s="209"/>
      <c r="M66" s="208"/>
      <c r="N66" s="209"/>
      <c r="O66" s="208"/>
      <c r="P66" s="209"/>
      <c r="Q66" s="208"/>
      <c r="R66" s="196"/>
    </row>
    <row r="67" spans="1:18" ht="12.95" customHeight="1" thickBot="1" x14ac:dyDescent="0.25">
      <c r="A67" s="197"/>
      <c r="B67" s="212"/>
      <c r="C67" s="212"/>
      <c r="D67" s="197"/>
      <c r="E67" s="197"/>
      <c r="F67" s="197"/>
      <c r="G67" s="212"/>
      <c r="H67" s="197"/>
      <c r="I67" s="212"/>
      <c r="J67" s="197"/>
      <c r="K67" s="212"/>
      <c r="L67" s="197"/>
      <c r="M67" s="212"/>
      <c r="N67" s="197"/>
      <c r="O67" s="212"/>
      <c r="P67" s="197"/>
      <c r="Q67" s="212"/>
      <c r="R67" s="272"/>
    </row>
  </sheetData>
  <mergeCells count="18">
    <mergeCell ref="A56:A58"/>
    <mergeCell ref="A60:A62"/>
    <mergeCell ref="A64:A66"/>
    <mergeCell ref="A44:A46"/>
    <mergeCell ref="A48:A50"/>
    <mergeCell ref="A52:A54"/>
    <mergeCell ref="A1:R1"/>
    <mergeCell ref="A2:R2"/>
    <mergeCell ref="A3:R3"/>
    <mergeCell ref="A36:A38"/>
    <mergeCell ref="A40:A42"/>
    <mergeCell ref="A16:A18"/>
    <mergeCell ref="A20:A22"/>
    <mergeCell ref="A24:A26"/>
    <mergeCell ref="A28:A30"/>
    <mergeCell ref="A32:A34"/>
    <mergeCell ref="A8:A10"/>
    <mergeCell ref="A12:A14"/>
  </mergeCells>
  <phoneticPr fontId="2" type="noConversion"/>
  <printOptions verticalCentered="1"/>
  <pageMargins left="0" right="0" top="0" bottom="0" header="0" footer="0"/>
  <pageSetup paperSize="9" scale="88" firstPageNumber="0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53"/>
  <sheetViews>
    <sheetView topLeftCell="A16" workbookViewId="0">
      <selection activeCell="F54" sqref="F54"/>
    </sheetView>
  </sheetViews>
  <sheetFormatPr baseColWidth="10" defaultRowHeight="12.75" x14ac:dyDescent="0.2"/>
  <cols>
    <col min="1" max="1" width="15.85546875" customWidth="1"/>
    <col min="2" max="2" width="8.7109375" customWidth="1"/>
    <col min="3" max="3" width="7.5703125" customWidth="1"/>
    <col min="4" max="4" width="8.28515625" customWidth="1"/>
    <col min="5" max="5" width="7.7109375" customWidth="1"/>
    <col min="6" max="6" width="8.85546875" customWidth="1"/>
    <col min="7" max="8" width="6.7109375" customWidth="1"/>
    <col min="9" max="9" width="7.7109375" customWidth="1"/>
    <col min="10" max="10" width="6.42578125" customWidth="1"/>
    <col min="11" max="11" width="7.140625" customWidth="1"/>
    <col min="12" max="12" width="7.85546875" customWidth="1"/>
    <col min="13" max="13" width="6.7109375" customWidth="1"/>
    <col min="14" max="14" width="7" customWidth="1"/>
    <col min="15" max="15" width="9.42578125" customWidth="1"/>
  </cols>
  <sheetData>
    <row r="1" spans="1:15" x14ac:dyDescent="0.2">
      <c r="A1" s="132" t="s">
        <v>19</v>
      </c>
      <c r="B1" s="45"/>
      <c r="C1" s="132"/>
      <c r="D1" s="132"/>
      <c r="E1" s="132"/>
      <c r="F1" s="132"/>
      <c r="G1" s="132"/>
      <c r="H1" s="45"/>
      <c r="I1" s="45"/>
      <c r="J1" s="132"/>
      <c r="K1" s="45"/>
      <c r="L1" s="45"/>
      <c r="M1" s="45"/>
      <c r="N1" s="45"/>
      <c r="O1" s="45"/>
    </row>
    <row r="2" spans="1:15" x14ac:dyDescent="0.2">
      <c r="A2" s="45"/>
      <c r="B2" s="132"/>
      <c r="C2" s="132" t="s">
        <v>20</v>
      </c>
      <c r="D2" s="132"/>
      <c r="E2" s="132"/>
      <c r="F2" s="132"/>
      <c r="G2" s="132"/>
      <c r="H2" s="45"/>
      <c r="I2" s="45"/>
      <c r="J2" s="132"/>
      <c r="K2" s="45"/>
      <c r="L2" s="45"/>
      <c r="M2" s="45"/>
      <c r="N2" s="45"/>
      <c r="O2" s="45"/>
    </row>
    <row r="3" spans="1:15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x14ac:dyDescent="0.2">
      <c r="A4" s="502">
        <v>2025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</row>
    <row r="5" spans="1:15" ht="13.5" thickBo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5.75" x14ac:dyDescent="0.25">
      <c r="A6" s="175" t="s">
        <v>0</v>
      </c>
      <c r="B6" s="175" t="s">
        <v>1</v>
      </c>
      <c r="C6" s="176" t="s">
        <v>21</v>
      </c>
      <c r="D6" s="175" t="s">
        <v>22</v>
      </c>
      <c r="E6" s="175" t="s">
        <v>23</v>
      </c>
      <c r="F6" s="175" t="s">
        <v>24</v>
      </c>
      <c r="G6" s="175" t="s">
        <v>25</v>
      </c>
      <c r="H6" s="175" t="s">
        <v>26</v>
      </c>
      <c r="I6" s="175" t="s">
        <v>27</v>
      </c>
      <c r="J6" s="175" t="s">
        <v>28</v>
      </c>
      <c r="K6" s="177" t="s">
        <v>29</v>
      </c>
      <c r="L6" s="177" t="s">
        <v>30</v>
      </c>
      <c r="M6" s="177" t="s">
        <v>31</v>
      </c>
      <c r="N6" s="177" t="s">
        <v>32</v>
      </c>
      <c r="O6" s="177" t="s">
        <v>2</v>
      </c>
    </row>
    <row r="7" spans="1:15" ht="20.25" customHeight="1" thickBot="1" x14ac:dyDescent="0.25">
      <c r="A7" s="178"/>
      <c r="B7" s="52"/>
      <c r="C7" s="179"/>
      <c r="D7" s="52"/>
      <c r="E7" s="52"/>
      <c r="F7" s="52"/>
      <c r="G7" s="52"/>
      <c r="H7" s="52"/>
      <c r="I7" s="52"/>
      <c r="J7" s="52"/>
      <c r="K7" s="180"/>
      <c r="L7" s="180"/>
      <c r="M7" s="180"/>
      <c r="N7" s="180"/>
      <c r="O7" s="180" t="s">
        <v>33</v>
      </c>
    </row>
    <row r="8" spans="1:15" ht="13.5" thickBot="1" x14ac:dyDescent="0.25"/>
    <row r="9" spans="1:15" ht="13.5" thickBot="1" x14ac:dyDescent="0.25">
      <c r="A9" s="6"/>
      <c r="B9" s="20" t="s">
        <v>4</v>
      </c>
      <c r="C9" s="93">
        <f>IF(+ENE!R8=0,"",+ENE!R8)</f>
        <v>0.84230769230769242</v>
      </c>
      <c r="D9" s="93">
        <f>IF(+FEB!P8=0,"",+FEB!P8)</f>
        <v>1.0125000000000002</v>
      </c>
      <c r="E9" s="93">
        <f>IF(+MAR!Q8=0,"",+MAR!Q8)</f>
        <v>1.023076923076923</v>
      </c>
      <c r="F9" s="48" t="str">
        <f>IF(+ABR!Q8=0,"",+ABR!Q8)</f>
        <v/>
      </c>
      <c r="G9" s="48">
        <f>IF(+MAY!R8=0,"",+MAY!R8)</f>
        <v>1.125</v>
      </c>
      <c r="H9" s="48">
        <f>IF(+JUN!P8=0,"",+JUN!P8)</f>
        <v>1.3</v>
      </c>
      <c r="I9" s="48">
        <f>IF(+JUL!R8=0,"",+JUL!R8)</f>
        <v>0.99285714285714299</v>
      </c>
      <c r="J9" s="48" t="str">
        <f>IF(+JUL!S8=0,"",+JUL!S8)</f>
        <v/>
      </c>
      <c r="K9" s="48" t="str">
        <f>IF(SET!Q9=0,"",SET!Q9)</f>
        <v/>
      </c>
      <c r="L9" s="27" t="str">
        <f>IF(+OCT!R8=0,"",+OCT!R8)</f>
        <v/>
      </c>
      <c r="M9" s="27" t="str">
        <f>IF(+OCT!R8=0,"",+OCT!R8)</f>
        <v/>
      </c>
      <c r="N9" s="37" t="str">
        <f>IF(+DIC!R8=0,"",+DIC!R8)</f>
        <v/>
      </c>
      <c r="O9" s="27">
        <f>IF(+SUM(C9:N9)=0,"",+AVERAGE(C9:N9))</f>
        <v>1.0492902930402932</v>
      </c>
    </row>
    <row r="10" spans="1:15" ht="13.5" thickBot="1" x14ac:dyDescent="0.25">
      <c r="A10" s="8" t="s">
        <v>5</v>
      </c>
      <c r="B10" s="21" t="s">
        <v>6</v>
      </c>
      <c r="C10" s="94">
        <f>IF(+ENE!R9=0,"",+ENE!R9)</f>
        <v>0.54230769230769227</v>
      </c>
      <c r="D10" s="94">
        <f>IF(+FEB!P9=0,"",+FEB!P9)</f>
        <v>0.72083333333333333</v>
      </c>
      <c r="E10" s="93">
        <f>IF(+MAR!Q9=0,"",+MAR!Q9)</f>
        <v>0.72307692307692306</v>
      </c>
      <c r="F10" s="13" t="str">
        <f>IF(+ABR!Q9=0,"",+ABR!Q9)</f>
        <v/>
      </c>
      <c r="G10" s="48">
        <f>IF(+MAY!R9=0,"",+MAY!R9)</f>
        <v>0.82500000000000007</v>
      </c>
      <c r="H10" s="48">
        <f>IF(+JUN!P9=0,"",+JUN!P9)</f>
        <v>1</v>
      </c>
      <c r="I10" s="48">
        <f>IF(+JUL!R9=0,"",+JUL!R9)</f>
        <v>0.69285714285714284</v>
      </c>
      <c r="J10" s="48" t="str">
        <f>IF(+JUL!S9=0,"",+JUL!S9)</f>
        <v/>
      </c>
      <c r="K10" s="13" t="str">
        <f>IF(SET!Q10=0,"",SET!Q10)</f>
        <v/>
      </c>
      <c r="L10" s="28" t="str">
        <f>IF(+OCT!R9=0,"",+OCT!R9)</f>
        <v/>
      </c>
      <c r="M10" s="27" t="str">
        <f>IF(+OCT!R9=0,"",+OCT!R9)</f>
        <v/>
      </c>
      <c r="N10" s="38" t="str">
        <f>IF(+DIC!R9=0,"",+DIC!R9)</f>
        <v/>
      </c>
      <c r="O10" s="28">
        <f t="shared" ref="O10:O51" si="0">IF(+SUM(C10:N10)=0,"",+AVERAGE(C10:N10))</f>
        <v>0.75067918192918193</v>
      </c>
    </row>
    <row r="11" spans="1:15" ht="13.5" thickBot="1" x14ac:dyDescent="0.25">
      <c r="A11" s="10"/>
      <c r="B11" s="23" t="s">
        <v>7</v>
      </c>
      <c r="C11" s="95">
        <f>IF(+ENE!R10=0,"",+ENE!R10)</f>
        <v>0.3</v>
      </c>
      <c r="D11" s="95">
        <f>IF(+FEB!P10=0,"",+FEB!P10)</f>
        <v>0.4291666666666667</v>
      </c>
      <c r="E11" s="93">
        <f>IF(+MAR!Q10=0,"",+MAR!Q10)</f>
        <v>0.42307692307692302</v>
      </c>
      <c r="F11" s="49" t="str">
        <f>IF(+ABR!Q10=0,"",+ABR!Q10)</f>
        <v/>
      </c>
      <c r="G11" s="48">
        <f>IF(+MAY!R10=0,"",+MAY!R10)</f>
        <v>0.52500000000000002</v>
      </c>
      <c r="H11" s="48">
        <f>IF(+JUN!P10=0,"",+JUN!P10)</f>
        <v>0.7</v>
      </c>
      <c r="I11" s="48">
        <f>IF(+JUL!R10=0,"",+JUL!R10)</f>
        <v>0.39285714285714279</v>
      </c>
      <c r="J11" s="48" t="str">
        <f>IF(+JUL!S10=0,"",+JUL!S10)</f>
        <v/>
      </c>
      <c r="K11" s="49" t="str">
        <f>IF(SET!Q11=0,"",SET!Q11)</f>
        <v/>
      </c>
      <c r="L11" s="29" t="str">
        <f>IF(+OCT!R10=0,"",+OCT!R10)</f>
        <v/>
      </c>
      <c r="M11" s="27" t="str">
        <f>IF(+OCT!R10=0,"",+OCT!R10)</f>
        <v/>
      </c>
      <c r="N11" s="39" t="str">
        <f>IF(+DIC!R10=0,"",+DIC!R10)</f>
        <v/>
      </c>
      <c r="O11" s="29">
        <f t="shared" si="0"/>
        <v>0.46168345543345546</v>
      </c>
    </row>
    <row r="12" spans="1:15" ht="13.5" thickBot="1" x14ac:dyDescent="0.25">
      <c r="A12" s="8"/>
      <c r="B12" s="21"/>
      <c r="C12" s="9" t="str">
        <f t="shared" ref="C12" si="1">IF(C9="","",IF(C9&gt;B9,"En alza", IF(C9&lt;B9, "En Baja", "Estable")))</f>
        <v>En Baja</v>
      </c>
      <c r="D12" s="13" t="str">
        <f t="shared" ref="D12:N12" si="2">IF(D9="","",IF(D9&gt;C9,"En alza", IF(D9&lt;C9, "En Baja", "Estable")))</f>
        <v>En alza</v>
      </c>
      <c r="E12" s="13" t="str">
        <f t="shared" si="2"/>
        <v>En alza</v>
      </c>
      <c r="F12" s="13" t="str">
        <f t="shared" si="2"/>
        <v/>
      </c>
      <c r="G12" s="13" t="str">
        <f t="shared" si="2"/>
        <v>En Baja</v>
      </c>
      <c r="H12" s="13" t="str">
        <f t="shared" si="2"/>
        <v>En alza</v>
      </c>
      <c r="I12" s="13" t="str">
        <f t="shared" si="2"/>
        <v>En Baja</v>
      </c>
      <c r="J12" s="13" t="str">
        <f t="shared" si="2"/>
        <v/>
      </c>
      <c r="K12" s="49" t="str">
        <f>IF(SET!Q12=0,"",SET!Q12)</f>
        <v/>
      </c>
      <c r="L12" s="13" t="str">
        <f t="shared" si="2"/>
        <v/>
      </c>
      <c r="M12" s="13" t="str">
        <f t="shared" si="2"/>
        <v/>
      </c>
      <c r="N12" s="13" t="str">
        <f t="shared" si="2"/>
        <v/>
      </c>
      <c r="O12" s="28"/>
    </row>
    <row r="13" spans="1:15" ht="13.5" thickBot="1" x14ac:dyDescent="0.25">
      <c r="A13" s="6"/>
      <c r="B13" s="20" t="s">
        <v>4</v>
      </c>
      <c r="C13" s="93">
        <f>IF(+ENE!R12=0,"",+ENE!R12)</f>
        <v>2.4692307692307693</v>
      </c>
      <c r="D13" s="48">
        <f>IF(+FEB!P12=0,"",+FEB!P12)</f>
        <v>2.3499999999999996</v>
      </c>
      <c r="E13" s="48">
        <f>IF(+MAR!Q12=0,"",+MAR!Q12)</f>
        <v>2.0615384615384618</v>
      </c>
      <c r="F13" s="48" t="str">
        <f>IF(+ABR!Q12=0,"",+ABR!Q12)</f>
        <v/>
      </c>
      <c r="G13" s="48">
        <f>IF(+MAY!R12=0,"",+MAY!R12)</f>
        <v>2.2833333333333332</v>
      </c>
      <c r="H13" s="48">
        <f>IF(+JUN!P12=0,"",+JUN!P12)</f>
        <v>2.6</v>
      </c>
      <c r="I13" s="48">
        <f>IF(+JUL!R12=0,"",+JUL!R12)</f>
        <v>2.2071428571428569</v>
      </c>
      <c r="J13" s="48" t="str">
        <f>IF(+JUL!S12=0,"",+JUL!S12)</f>
        <v/>
      </c>
      <c r="K13" s="48" t="str">
        <f>IF(SET!Q13=0,"",SET!Q13)</f>
        <v/>
      </c>
      <c r="L13" s="27" t="str">
        <f>IF(+OCT!R12=0,"",+OCT!R12)</f>
        <v/>
      </c>
      <c r="M13" s="27" t="str">
        <f>IF(+OCT!R12=0,"",+OCT!R12)</f>
        <v/>
      </c>
      <c r="N13" s="37" t="str">
        <f>IF(+DIC!R12=0,"",+DIC!R12)</f>
        <v/>
      </c>
      <c r="O13" s="27">
        <f t="shared" si="0"/>
        <v>2.3285409035409033</v>
      </c>
    </row>
    <row r="14" spans="1:15" ht="13.5" thickBot="1" x14ac:dyDescent="0.25">
      <c r="A14" s="8" t="s">
        <v>8</v>
      </c>
      <c r="B14" s="21" t="s">
        <v>6</v>
      </c>
      <c r="C14" s="94">
        <f>IF(+ENE!R13=0,"",+ENE!R13)</f>
        <v>2.1692307692307691</v>
      </c>
      <c r="D14" s="13">
        <f>IF(+FEB!P13=0,"",+FEB!P13)</f>
        <v>2.0499999999999998</v>
      </c>
      <c r="E14" s="13">
        <f>IF(+MAR!Q13=0,"",+MAR!Q13)</f>
        <v>1.7615384615384611</v>
      </c>
      <c r="F14" s="13" t="str">
        <f>IF(+ABR!Q13=0,"",+ABR!Q13)</f>
        <v/>
      </c>
      <c r="G14" s="13">
        <f>IF(+MAY!R13=0,"",+MAY!R13)</f>
        <v>1.9833333333333334</v>
      </c>
      <c r="H14" s="48">
        <f>IF(+JUN!P13=0,"",+JUN!P13)</f>
        <v>2.2999999999999998</v>
      </c>
      <c r="I14" s="48">
        <f>IF(+JUL!R13=0,"",+JUL!R13)</f>
        <v>1.9142857142857139</v>
      </c>
      <c r="J14" s="48" t="str">
        <f>IF(+JUL!S13=0,"",+JUL!S13)</f>
        <v/>
      </c>
      <c r="K14" s="13" t="str">
        <f>IF(SET!Q14=0,"",SET!Q14)</f>
        <v/>
      </c>
      <c r="L14" s="28" t="str">
        <f>IF(+OCT!R13=0,"",+OCT!R13)</f>
        <v/>
      </c>
      <c r="M14" s="27" t="str">
        <f>IF(+OCT!R13=0,"",+OCT!R13)</f>
        <v/>
      </c>
      <c r="N14" s="38" t="str">
        <f>IF(+DIC!R13=0,"",+DIC!R13)</f>
        <v/>
      </c>
      <c r="O14" s="28">
        <f t="shared" si="0"/>
        <v>2.0297313797313796</v>
      </c>
    </row>
    <row r="15" spans="1:15" ht="13.5" thickBot="1" x14ac:dyDescent="0.25">
      <c r="A15" s="10"/>
      <c r="B15" s="23" t="s">
        <v>7</v>
      </c>
      <c r="C15" s="95">
        <f>IF(+ENE!R14=0,"",+ENE!R14)</f>
        <v>1.869230769230769</v>
      </c>
      <c r="D15" s="49">
        <f>IF(+FEB!P14=0,"",+FEB!P14)</f>
        <v>1.7500000000000002</v>
      </c>
      <c r="E15" s="49">
        <f>IF(+MAR!Q14=0,"",+MAR!Q14)</f>
        <v>1.4615384615384615</v>
      </c>
      <c r="F15" s="49" t="str">
        <f>IF(+ABR!Q14=0,"",+ABR!Q14)</f>
        <v/>
      </c>
      <c r="G15" s="49">
        <f>IF(+MAY!R14=0,"",+MAY!R14)</f>
        <v>1.6833333333333329</v>
      </c>
      <c r="H15" s="48">
        <f>IF(+JUN!P14=0,"",+JUN!P14)</f>
        <v>2</v>
      </c>
      <c r="I15" s="48">
        <f>IF(+JUL!R14=0,"",+JUL!R14)</f>
        <v>1.6571428571428573</v>
      </c>
      <c r="J15" s="48" t="str">
        <f>IF(+JUL!S14=0,"",+JUL!S14)</f>
        <v/>
      </c>
      <c r="K15" s="49" t="str">
        <f>IF(SET!Q15=0,"",SET!Q15)</f>
        <v/>
      </c>
      <c r="L15" s="29" t="str">
        <f>IF(+OCT!R14=0,"",+OCT!R14)</f>
        <v/>
      </c>
      <c r="M15" s="27" t="str">
        <f>IF(+OCT!R14=0,"",+OCT!R14)</f>
        <v/>
      </c>
      <c r="N15" s="39" t="str">
        <f>IF(+DIC!R14=0,"",+DIC!R14)</f>
        <v/>
      </c>
      <c r="O15" s="29">
        <f t="shared" si="0"/>
        <v>1.7368742368742367</v>
      </c>
    </row>
    <row r="16" spans="1:15" ht="13.5" thickBot="1" x14ac:dyDescent="0.25">
      <c r="A16" s="8"/>
      <c r="B16" s="8"/>
      <c r="C16" s="9" t="str">
        <f t="shared" ref="C16" si="3">IF(C13="","",IF(C13&gt;B13,"En alza", IF(C13&lt;B13, "En Baja", "Estable")))</f>
        <v>En Baja</v>
      </c>
      <c r="D16" s="13" t="str">
        <f t="shared" ref="D16:N16" si="4">IF(D13="","",IF(D13&gt;C13,"En alza", IF(D13&lt;C13, "En Baja", "Estable")))</f>
        <v>En Baja</v>
      </c>
      <c r="E16" s="13" t="str">
        <f t="shared" si="4"/>
        <v>En Baja</v>
      </c>
      <c r="F16" s="13" t="str">
        <f t="shared" si="4"/>
        <v/>
      </c>
      <c r="G16" s="13" t="str">
        <f t="shared" si="4"/>
        <v>En Baja</v>
      </c>
      <c r="H16" s="13" t="str">
        <f t="shared" si="4"/>
        <v>En alza</v>
      </c>
      <c r="I16" s="48" t="str">
        <f>IF(+JUL!R15=0,"",+JUL!R15)</f>
        <v/>
      </c>
      <c r="J16" s="48" t="str">
        <f>IF(+JUL!S15=0,"",+JUL!S15)</f>
        <v/>
      </c>
      <c r="K16" s="13" t="str">
        <f t="shared" si="4"/>
        <v/>
      </c>
      <c r="L16" s="28" t="str">
        <f t="shared" si="4"/>
        <v/>
      </c>
      <c r="M16" s="28" t="str">
        <f t="shared" si="4"/>
        <v/>
      </c>
      <c r="N16" s="38" t="str">
        <f t="shared" si="4"/>
        <v/>
      </c>
      <c r="O16" s="28"/>
    </row>
    <row r="17" spans="1:23" ht="13.5" thickBot="1" x14ac:dyDescent="0.25">
      <c r="A17" s="6"/>
      <c r="B17" s="20" t="s">
        <v>4</v>
      </c>
      <c r="C17" s="93">
        <f>IF(+ENE!R16=0,"",+ENE!R16)</f>
        <v>1.3923076923076925</v>
      </c>
      <c r="D17" s="48">
        <f>IF(+FEB!P16=0,"",+FEB!P16)</f>
        <v>1.2583333333333333</v>
      </c>
      <c r="E17" s="48">
        <f>IF(+MAR!Q16=0,"",+MAR!Q16)</f>
        <v>1.2615384615384615</v>
      </c>
      <c r="F17" s="48" t="str">
        <f>IF(+ABR!Q16=0,"",+ABR!Q16)</f>
        <v/>
      </c>
      <c r="G17" s="48">
        <f>IF(+MAY!R16=0,"",+MAY!R16)</f>
        <v>1.0083333333333335</v>
      </c>
      <c r="H17" s="48">
        <f>IF(+JUN!P16=0,"",+JUN!P16)</f>
        <v>1.3</v>
      </c>
      <c r="I17" s="48">
        <f>IF(+JUL!R16=0,"",+JUL!R16)</f>
        <v>1.2071428571428571</v>
      </c>
      <c r="J17" s="48" t="str">
        <f>IF(+JUL!S16=0,"",+JUL!S16)</f>
        <v/>
      </c>
      <c r="K17" s="48" t="str">
        <f>IF(SET!Q17=0,"",SET!Q17)</f>
        <v/>
      </c>
      <c r="L17" s="27" t="str">
        <f>IF(+OCT!R16=0,"",+OCT!R16)</f>
        <v/>
      </c>
      <c r="M17" s="27" t="str">
        <f>IF(+OCT!R16=0,"",+OCT!R16)</f>
        <v/>
      </c>
      <c r="N17" s="27" t="str">
        <f>IF(+DIC!R16=0,"",+DIC!R16)</f>
        <v/>
      </c>
      <c r="O17" s="27">
        <f t="shared" si="0"/>
        <v>1.237942612942613</v>
      </c>
    </row>
    <row r="18" spans="1:23" ht="13.5" thickBot="1" x14ac:dyDescent="0.25">
      <c r="A18" s="8" t="s">
        <v>9</v>
      </c>
      <c r="B18" s="21" t="s">
        <v>6</v>
      </c>
      <c r="C18" s="94">
        <f>IF(+ENE!R17=0,"",+ENE!R17)</f>
        <v>1.0923076923076924</v>
      </c>
      <c r="D18" s="48">
        <f>IF(+FEB!P17=0,"",+FEB!P17)</f>
        <v>0.95833333333333337</v>
      </c>
      <c r="E18" s="48">
        <f>IF(+MAR!Q17=0,"",+MAR!Q17)</f>
        <v>0.96153846153846156</v>
      </c>
      <c r="F18" s="13" t="str">
        <f>IF(+ABR!Q17=0,"",+ABR!Q17)</f>
        <v/>
      </c>
      <c r="G18" s="13">
        <f>IF(+MAY!R17=0,"",+MAY!R17)</f>
        <v>0.70833333333333337</v>
      </c>
      <c r="H18" s="48">
        <f>IF(+JUN!P17=0,"",+JUN!P17)</f>
        <v>1</v>
      </c>
      <c r="I18" s="48">
        <f>IF(+JUL!R17=0,"",+JUL!R17)</f>
        <v>0.90714285714285725</v>
      </c>
      <c r="J18" s="48" t="str">
        <f>IF(+JUL!S17=0,"",+JUL!S17)</f>
        <v/>
      </c>
      <c r="K18" s="13" t="str">
        <f>IF(SET!Q18=0,"",SET!Q18)</f>
        <v/>
      </c>
      <c r="L18" s="28" t="str">
        <f>IF(+OCT!R17=0,"",+OCT!R17)</f>
        <v/>
      </c>
      <c r="M18" s="27" t="str">
        <f>IF(+OCT!R17=0,"",+OCT!R17)</f>
        <v/>
      </c>
      <c r="N18" s="28" t="str">
        <f>IF(+DIC!R17=0,"",+DIC!R17)</f>
        <v/>
      </c>
      <c r="O18" s="28">
        <f t="shared" si="0"/>
        <v>0.93794261294261316</v>
      </c>
    </row>
    <row r="19" spans="1:23" ht="13.5" thickBot="1" x14ac:dyDescent="0.25">
      <c r="A19" s="10"/>
      <c r="B19" s="23" t="s">
        <v>7</v>
      </c>
      <c r="C19" s="95">
        <f>IF(+ENE!R18=0,"",+ENE!R18)</f>
        <v>0.79230769230769238</v>
      </c>
      <c r="D19" s="48">
        <f>IF(+FEB!P18=0,"",+FEB!P18)</f>
        <v>0.65833333333333333</v>
      </c>
      <c r="E19" s="48">
        <f>IF(+MAR!Q18=0,"",+MAR!Q18)</f>
        <v>0.66153846153846152</v>
      </c>
      <c r="F19" s="97" t="str">
        <f>IF(+ABR!Q18=0,"",+ABR!Q18)</f>
        <v/>
      </c>
      <c r="G19" s="49">
        <f>IF(+MAY!R18=0,"",+MAY!R18)</f>
        <v>0.40833333333333327</v>
      </c>
      <c r="H19" s="48">
        <f>IF(+JUN!P18=0,"",+JUN!P18)</f>
        <v>0.7</v>
      </c>
      <c r="I19" s="48">
        <f>IF(+JUL!R18=0,"",+JUL!R18)</f>
        <v>0.60714285714285698</v>
      </c>
      <c r="J19" s="48" t="str">
        <f>IF(+JUL!S18=0,"",+JUL!S18)</f>
        <v/>
      </c>
      <c r="K19" s="49" t="str">
        <f>IF(SET!Q19=0,"",SET!Q19)</f>
        <v/>
      </c>
      <c r="L19" s="29" t="str">
        <f>IF(+OCT!R18=0,"",+OCT!R18)</f>
        <v/>
      </c>
      <c r="M19" s="27" t="str">
        <f>IF(+OCT!R18=0,"",+OCT!R18)</f>
        <v/>
      </c>
      <c r="N19" s="29" t="str">
        <f>IF(+DIC!R18=0,"",+DIC!R18)</f>
        <v/>
      </c>
      <c r="O19" s="29">
        <f t="shared" si="0"/>
        <v>0.6379426129426129</v>
      </c>
    </row>
    <row r="20" spans="1:23" ht="13.5" thickBot="1" x14ac:dyDescent="0.25">
      <c r="A20" s="8"/>
      <c r="B20" s="8"/>
      <c r="C20" s="9" t="str">
        <f t="shared" ref="C20" si="5">IF(C17="","",IF(C17&gt;B17,"En alza", IF(C17&lt;B17, "En Baja", "Estable")))</f>
        <v>En Baja</v>
      </c>
      <c r="D20" s="13" t="str">
        <f t="shared" ref="D20:N20" si="6">IF(D17="","",IF(D17&gt;C17,"En alza", IF(D17&lt;C17, "En Baja", "Estable")))</f>
        <v>En Baja</v>
      </c>
      <c r="E20" s="13" t="str">
        <f t="shared" si="6"/>
        <v>En alza</v>
      </c>
      <c r="F20" s="189" t="str">
        <f t="shared" si="6"/>
        <v/>
      </c>
      <c r="G20" s="13" t="str">
        <f t="shared" si="6"/>
        <v>En Baja</v>
      </c>
      <c r="H20" s="13" t="str">
        <f t="shared" si="6"/>
        <v>En alza</v>
      </c>
      <c r="I20" s="48" t="str">
        <f>IF(+JUL!R19=0,"",+JUL!R19)</f>
        <v/>
      </c>
      <c r="J20" s="48" t="str">
        <f>IF(+JUL!S19=0,"",+JUL!S19)</f>
        <v/>
      </c>
      <c r="K20" s="13" t="str">
        <f t="shared" si="6"/>
        <v/>
      </c>
      <c r="L20" s="28" t="str">
        <f t="shared" si="6"/>
        <v/>
      </c>
      <c r="M20" s="28" t="str">
        <f t="shared" si="6"/>
        <v/>
      </c>
      <c r="N20" s="28" t="str">
        <f t="shared" si="6"/>
        <v/>
      </c>
      <c r="O20" s="28"/>
    </row>
    <row r="21" spans="1:23" ht="13.5" thickBot="1" x14ac:dyDescent="0.25">
      <c r="A21" s="6"/>
      <c r="B21" s="20" t="s">
        <v>4</v>
      </c>
      <c r="C21" s="93">
        <f>IF(+ENE!R20=0,"",+ENE!R20)</f>
        <v>2.4615384615384617</v>
      </c>
      <c r="D21" s="48">
        <f>IF(+FEB!P20=0,"",+FEB!P20)</f>
        <v>2.4666666666666663</v>
      </c>
      <c r="E21" s="48">
        <f>IF(+MAR!Q20=0,"",+MAR!Q20)</f>
        <v>2.3076923076923075</v>
      </c>
      <c r="F21" s="48" t="str">
        <f>IF(+ABR!Q20=0,"",+ABR!Q20)</f>
        <v/>
      </c>
      <c r="G21" s="48">
        <f>IF(+MAY!R20=0,"",+MAY!R20)</f>
        <v>1.791666666666667</v>
      </c>
      <c r="H21" s="48">
        <f>IF(+JUN!P20=0,"",+JUN!P20)</f>
        <v>1.8</v>
      </c>
      <c r="I21" s="48">
        <f>IF(+JUL!R20=0,"",+JUL!R20)</f>
        <v>1.5428571428571429</v>
      </c>
      <c r="J21" s="48" t="str">
        <f>IF(+JUL!S20=0,"",+JUL!S20)</f>
        <v/>
      </c>
      <c r="K21" s="48" t="str">
        <f>IF(SET!Q21=0,"",SET!Q21)</f>
        <v/>
      </c>
      <c r="L21" s="27" t="str">
        <f>IF(+OCT!R20=0,"",+OCT!R20)</f>
        <v/>
      </c>
      <c r="M21" s="27" t="str">
        <f>IF(+OCT!R20=0,"",+OCT!R20)</f>
        <v/>
      </c>
      <c r="N21" s="27" t="str">
        <f>IF(+DIC!R20=0,"",+DIC!R20)</f>
        <v/>
      </c>
      <c r="O21" s="27">
        <f t="shared" si="0"/>
        <v>2.0617368742368742</v>
      </c>
    </row>
    <row r="22" spans="1:23" ht="13.5" thickBot="1" x14ac:dyDescent="0.25">
      <c r="A22" s="8" t="s">
        <v>10</v>
      </c>
      <c r="B22" s="21" t="s">
        <v>6</v>
      </c>
      <c r="C22" s="94">
        <f>IF(+ENE!R21=0,"",+ENE!R21)</f>
        <v>2.1615384615384619</v>
      </c>
      <c r="D22" s="13">
        <f>IF(+FEB!P21=0,"",+FEB!P21)</f>
        <v>2.1666666666666665</v>
      </c>
      <c r="E22" s="13">
        <f>IF(+MAR!Q21=0,"",+MAR!Q21)</f>
        <v>2.0076923076923072</v>
      </c>
      <c r="F22" s="13" t="str">
        <f>IF(+ABR!Q21=0,"",+ABR!Q21)</f>
        <v/>
      </c>
      <c r="G22" s="13">
        <f>IF(+MAY!R21=0,"",+MAY!R21)</f>
        <v>1.4916666666666669</v>
      </c>
      <c r="H22" s="48">
        <f>IF(+JUN!P21=0,"",+JUN!P21)</f>
        <v>1.5</v>
      </c>
      <c r="I22" s="48">
        <f>IF(+JUL!R21=0,"",+JUL!R21)</f>
        <v>1.2428571428571431</v>
      </c>
      <c r="J22" s="48" t="str">
        <f>IF(+JUL!S21=0,"",+JUL!S21)</f>
        <v/>
      </c>
      <c r="K22" s="13" t="str">
        <f>IF(SET!Q22=0,"",SET!Q22)</f>
        <v/>
      </c>
      <c r="L22" s="28" t="str">
        <f>IF(+OCT!R21=0,"",+OCT!R21)</f>
        <v/>
      </c>
      <c r="M22" s="27" t="str">
        <f>IF(+OCT!R21=0,"",+OCT!R21)</f>
        <v/>
      </c>
      <c r="N22" s="28" t="str">
        <f>IF(+DIC!R21=0,"",+DIC!R21)</f>
        <v/>
      </c>
      <c r="O22" s="28">
        <f t="shared" si="0"/>
        <v>1.7617368742368746</v>
      </c>
      <c r="W22" t="s">
        <v>34</v>
      </c>
    </row>
    <row r="23" spans="1:23" ht="13.5" thickBot="1" x14ac:dyDescent="0.25">
      <c r="A23" s="10"/>
      <c r="B23" s="23" t="s">
        <v>7</v>
      </c>
      <c r="C23" s="95">
        <f>IF(+ENE!R22=0,"",+ENE!R22)</f>
        <v>1.8615384615384611</v>
      </c>
      <c r="D23" s="49">
        <f>IF(+FEB!P22=0,"",+FEB!P22)</f>
        <v>1.8666666666666663</v>
      </c>
      <c r="E23" s="49">
        <f>IF(+MAR!Q22=0,"",+MAR!Q22)</f>
        <v>1.7076923076923074</v>
      </c>
      <c r="F23" s="49" t="str">
        <f>IF(+ABR!Q22=0,"",+ABR!Q22)</f>
        <v/>
      </c>
      <c r="G23" s="49">
        <f>IF(+MAY!R22=0,"",+MAY!R22)</f>
        <v>1.1916666666666664</v>
      </c>
      <c r="H23" s="48">
        <f>IF(+JUN!P22=0,"",+JUN!P22)</f>
        <v>1.2</v>
      </c>
      <c r="I23" s="48">
        <f>IF(+JUL!R22=0,"",+JUL!R22)</f>
        <v>0.94285714285714295</v>
      </c>
      <c r="J23" s="48" t="str">
        <f>IF(+JUL!S22=0,"",+JUL!S22)</f>
        <v/>
      </c>
      <c r="K23" s="49" t="str">
        <f>IF(SET!Q23=0,"",SET!Q23)</f>
        <v/>
      </c>
      <c r="L23" s="29" t="str">
        <f>IF(+OCT!R22=0,"",+OCT!R22)</f>
        <v/>
      </c>
      <c r="M23" s="27" t="str">
        <f>IF(+OCT!R22=0,"",+OCT!R22)</f>
        <v/>
      </c>
      <c r="N23" s="29" t="str">
        <f>IF(+DIC!R22=0,"",+DIC!R22)</f>
        <v/>
      </c>
      <c r="O23" s="29">
        <f t="shared" si="0"/>
        <v>1.4617368742368739</v>
      </c>
    </row>
    <row r="24" spans="1:23" ht="13.5" thickBot="1" x14ac:dyDescent="0.25">
      <c r="A24" s="8"/>
      <c r="B24" s="8"/>
      <c r="C24" s="9" t="str">
        <f t="shared" ref="C24" si="7">IF(C21="","",IF(C21&gt;B21,"En alza", IF(C21&lt;B21, "En Baja", "Estable")))</f>
        <v>En Baja</v>
      </c>
      <c r="D24" s="13" t="str">
        <f t="shared" ref="D24:N24" si="8">IF(D21="","",IF(D21&gt;C21,"En alza", IF(D21&lt;C21, "En Baja", "Estable")))</f>
        <v>En alza</v>
      </c>
      <c r="E24" s="13" t="str">
        <f t="shared" si="8"/>
        <v>En Baja</v>
      </c>
      <c r="F24" s="13" t="str">
        <f t="shared" si="8"/>
        <v/>
      </c>
      <c r="G24" s="13" t="str">
        <f t="shared" si="8"/>
        <v>En Baja</v>
      </c>
      <c r="H24" s="13" t="str">
        <f t="shared" si="8"/>
        <v>En alza</v>
      </c>
      <c r="I24" s="48" t="str">
        <f>IF(+JUL!R23=0,"",+JUL!R23)</f>
        <v/>
      </c>
      <c r="J24" s="48" t="str">
        <f>IF(+JUL!S23=0,"",+JUL!S23)</f>
        <v/>
      </c>
      <c r="K24" s="13" t="str">
        <f t="shared" si="8"/>
        <v/>
      </c>
      <c r="L24" s="28" t="str">
        <f t="shared" si="8"/>
        <v/>
      </c>
      <c r="M24" s="28" t="str">
        <f t="shared" si="8"/>
        <v/>
      </c>
      <c r="N24" s="28" t="str">
        <f t="shared" si="8"/>
        <v/>
      </c>
      <c r="O24" s="28"/>
    </row>
    <row r="25" spans="1:23" ht="13.5" thickBot="1" x14ac:dyDescent="0.25">
      <c r="A25" s="6"/>
      <c r="B25" s="20" t="s">
        <v>4</v>
      </c>
      <c r="C25" s="93">
        <f>IF(+ENE!R24=0,"",+ENE!R24)</f>
        <v>1.176923076923077</v>
      </c>
      <c r="D25" s="48">
        <f>IF(+FEB!P24=0,"",+FEB!P24)</f>
        <v>1.0874999999999999</v>
      </c>
      <c r="E25" s="48">
        <f>IF(+MAR!Q24=0,"",+MAR!Q24)</f>
        <v>1.0000000000000002</v>
      </c>
      <c r="F25" s="48" t="str">
        <f>IF(+ABR!Q24=0,"",+ABR!Q24)</f>
        <v/>
      </c>
      <c r="G25" s="48">
        <f>IF(+MAY!R24=0,"",+MAY!R24)</f>
        <v>1.0333333333333334</v>
      </c>
      <c r="H25" s="48">
        <f>IF(+JUN!P24=0,"",+JUN!P24)</f>
        <v>1.3</v>
      </c>
      <c r="I25" s="48">
        <f>IF(+JUL!R24=0,"",+JUL!R24)</f>
        <v>1.0999999999999999</v>
      </c>
      <c r="J25" s="48" t="str">
        <f>IF(+JUL!S24=0,"",+JUL!S24)</f>
        <v/>
      </c>
      <c r="K25" s="48" t="str">
        <f>IF(SET!Q25=0,"",SET!Q25)</f>
        <v/>
      </c>
      <c r="L25" s="27" t="str">
        <f>IF(+OCT!R24=0,"",+OCT!R24)</f>
        <v/>
      </c>
      <c r="M25" s="27" t="str">
        <f>IF(+OCT!R24=0,"",+OCT!R24)</f>
        <v/>
      </c>
      <c r="N25" s="27" t="str">
        <f>IF(+DIC!R24=0,"",+DIC!R24)</f>
        <v/>
      </c>
      <c r="O25" s="27">
        <f t="shared" si="0"/>
        <v>1.116292735042735</v>
      </c>
    </row>
    <row r="26" spans="1:23" ht="13.5" thickBot="1" x14ac:dyDescent="0.25">
      <c r="A26" s="8" t="s">
        <v>11</v>
      </c>
      <c r="B26" s="21" t="s">
        <v>6</v>
      </c>
      <c r="C26" s="94">
        <f>IF(+ENE!R25=0,"",+ENE!R25)</f>
        <v>0.87692307692307681</v>
      </c>
      <c r="D26" s="13">
        <f>IF(+FEB!P25=0,"",+FEB!P25)</f>
        <v>0.78750000000000009</v>
      </c>
      <c r="E26" s="13">
        <f>IF(+MAR!Q25=0,"",+MAR!Q25)</f>
        <v>0.7</v>
      </c>
      <c r="F26" s="13" t="str">
        <f>IF(+ABR!Q25=0,"",+ABR!Q25)</f>
        <v/>
      </c>
      <c r="G26" s="13">
        <f>IF(+MAY!R25=0,"",+MAY!R25)</f>
        <v>0.73333333333333328</v>
      </c>
      <c r="H26" s="48">
        <f>IF(+JUN!P25=0,"",+JUN!P25)</f>
        <v>1</v>
      </c>
      <c r="I26" s="48">
        <f>IF(+JUL!R25=0,"",+JUL!R25)</f>
        <v>0.8</v>
      </c>
      <c r="J26" s="48" t="str">
        <f>IF(+JUL!S25=0,"",+JUL!S25)</f>
        <v/>
      </c>
      <c r="K26" s="13" t="str">
        <f>IF(SET!Q26=0,"",SET!Q26)</f>
        <v/>
      </c>
      <c r="L26" s="28" t="str">
        <f>IF(+OCT!R25=0,"",+OCT!R25)</f>
        <v/>
      </c>
      <c r="M26" s="27" t="str">
        <f>IF(+OCT!R25=0,"",+OCT!R25)</f>
        <v/>
      </c>
      <c r="N26" s="28" t="str">
        <f>IF(+DIC!R25=0,"",+DIC!R25)</f>
        <v/>
      </c>
      <c r="O26" s="28">
        <f t="shared" si="0"/>
        <v>0.81629273504273503</v>
      </c>
    </row>
    <row r="27" spans="1:23" ht="13.5" thickBot="1" x14ac:dyDescent="0.25">
      <c r="A27" s="10"/>
      <c r="B27" s="23" t="s">
        <v>7</v>
      </c>
      <c r="C27" s="95">
        <f>IF(+ENE!R26=0,"",+ENE!R26)</f>
        <v>0.57692307692307698</v>
      </c>
      <c r="D27" s="49">
        <f>IF(+FEB!P26=0,"",+FEB!P26)</f>
        <v>0.48749999999999999</v>
      </c>
      <c r="E27" s="49">
        <f>IF(+MAR!Q26=0,"",+MAR!Q26)</f>
        <v>0.41538461538461535</v>
      </c>
      <c r="F27" s="49" t="str">
        <f>IF(+ABR!Q26=0,"",+ABR!Q26)</f>
        <v/>
      </c>
      <c r="G27" s="49">
        <f>IF(+MAY!R26=0,"",+MAY!R26)</f>
        <v>0.43333333333333335</v>
      </c>
      <c r="H27" s="48">
        <f>IF(+JUN!P26=0,"",+JUN!P26)</f>
        <v>0.7</v>
      </c>
      <c r="I27" s="48">
        <f>IF(+JUL!R26=0,"",+JUL!R26)</f>
        <v>0.49999999999999989</v>
      </c>
      <c r="J27" s="48" t="str">
        <f>IF(+JUL!S26=0,"",+JUL!S26)</f>
        <v/>
      </c>
      <c r="K27" s="49" t="str">
        <f>IF(SET!Q27=0,"",SET!Q27)</f>
        <v/>
      </c>
      <c r="L27" s="29" t="str">
        <f>IF(+OCT!R26=0,"",+OCT!R26)</f>
        <v/>
      </c>
      <c r="M27" s="27" t="str">
        <f>IF(+OCT!R26=0,"",+OCT!R26)</f>
        <v/>
      </c>
      <c r="N27" s="29" t="str">
        <f>IF(+DIC!R26=0,"",+DIC!R26)</f>
        <v/>
      </c>
      <c r="O27" s="29">
        <f t="shared" si="0"/>
        <v>0.51885683760683754</v>
      </c>
    </row>
    <row r="28" spans="1:23" ht="13.5" thickBot="1" x14ac:dyDescent="0.25">
      <c r="A28" s="8"/>
      <c r="B28" s="8"/>
      <c r="C28" s="9" t="str">
        <f t="shared" ref="C28" si="9">IF(C25="","",IF(C25&gt;B25,"En alza", IF(C25&lt;B25, "En Baja", "Estable")))</f>
        <v>En Baja</v>
      </c>
      <c r="D28" s="13" t="str">
        <f t="shared" ref="D28:N28" si="10">IF(D25="","",IF(D25&gt;C25,"En alza", IF(D25&lt;C25, "En Baja", "Estable")))</f>
        <v>En Baja</v>
      </c>
      <c r="E28" s="13" t="str">
        <f t="shared" si="10"/>
        <v>En Baja</v>
      </c>
      <c r="F28" s="13" t="str">
        <f t="shared" si="10"/>
        <v/>
      </c>
      <c r="G28" s="13" t="str">
        <f t="shared" si="10"/>
        <v>En Baja</v>
      </c>
      <c r="H28" s="125" t="str">
        <f t="shared" si="10"/>
        <v>En alza</v>
      </c>
      <c r="I28" s="96" t="str">
        <f>IF(+JUL!R27=0,"",+JUL!R27)</f>
        <v/>
      </c>
      <c r="J28" s="48" t="str">
        <f>IF(+JUL!S27=0,"",+JUL!S27)</f>
        <v/>
      </c>
      <c r="K28" s="13" t="str">
        <f t="shared" si="10"/>
        <v/>
      </c>
      <c r="L28" s="28" t="str">
        <f t="shared" si="10"/>
        <v/>
      </c>
      <c r="M28" s="28" t="str">
        <f t="shared" si="10"/>
        <v/>
      </c>
      <c r="N28" s="28" t="str">
        <f t="shared" si="10"/>
        <v/>
      </c>
      <c r="O28" s="28"/>
    </row>
    <row r="29" spans="1:23" ht="13.5" thickBot="1" x14ac:dyDescent="0.25">
      <c r="A29" s="6"/>
      <c r="B29" s="20" t="s">
        <v>4</v>
      </c>
      <c r="C29" s="93">
        <f>IF(+ENE!R28=0,"",+ENE!R28)</f>
        <v>1.176923076923077</v>
      </c>
      <c r="D29" s="48">
        <f>IF(+FEB!P28=0,"",+FEB!P28)</f>
        <v>1.0791666666666664</v>
      </c>
      <c r="E29" s="48">
        <f>IF(+MAR!Q28=0,"",+MAR!Q28)</f>
        <v>1.0000000000000002</v>
      </c>
      <c r="F29" s="48" t="str">
        <f>IF(+ABR!Q28=0,"",+ABR!Q28)</f>
        <v/>
      </c>
      <c r="G29" s="48">
        <f>IF(+MAY!R28=0,"",+MAY!R28)</f>
        <v>1.0333333333333334</v>
      </c>
      <c r="H29" s="13">
        <f>IF(+JUN!P28=0,"",+JUN!P28)</f>
        <v>1.3</v>
      </c>
      <c r="I29" s="48">
        <f>IF(+JUL!R28=0,"",+JUL!R28)</f>
        <v>1.107142857142857</v>
      </c>
      <c r="J29" s="48" t="str">
        <f>IF(+JUL!S28=0,"",+JUL!S28)</f>
        <v/>
      </c>
      <c r="K29" s="48" t="str">
        <f>IF(SET!Q29=0,"",SET!Q29)</f>
        <v/>
      </c>
      <c r="L29" s="27" t="str">
        <f>IF(+OCT!R28=0,"",+OCT!R28)</f>
        <v/>
      </c>
      <c r="M29" s="27" t="str">
        <f>IF(+OCT!R28=0,"",+OCT!R28)</f>
        <v/>
      </c>
      <c r="N29" s="27" t="str">
        <f>IF(+DIC!R28=0,"",+DIC!R28)</f>
        <v/>
      </c>
      <c r="O29" s="27">
        <f t="shared" si="0"/>
        <v>1.1160943223443223</v>
      </c>
    </row>
    <row r="30" spans="1:23" ht="13.5" thickBot="1" x14ac:dyDescent="0.25">
      <c r="A30" s="8" t="s">
        <v>12</v>
      </c>
      <c r="B30" s="21" t="s">
        <v>6</v>
      </c>
      <c r="C30" s="94">
        <f>IF(+ENE!R29=0,"",+ENE!R29)</f>
        <v>0.87692307692307681</v>
      </c>
      <c r="D30" s="13">
        <f>IF(+FEB!P29=0,"",+FEB!P29)</f>
        <v>0.77916666666666667</v>
      </c>
      <c r="E30" s="13">
        <f>IF(+MAR!Q29=0,"",+MAR!Q29)</f>
        <v>0.7</v>
      </c>
      <c r="F30" s="13" t="str">
        <f>IF(+ABR!Q29=0,"",+ABR!Q29)</f>
        <v/>
      </c>
      <c r="G30" s="13">
        <f>IF(+MAY!R29=0,"",+MAY!R29)</f>
        <v>0.73333333333333328</v>
      </c>
      <c r="H30" s="48">
        <f>IF(+JUN!P29=0,"",+JUN!P29)</f>
        <v>1</v>
      </c>
      <c r="I30" s="48">
        <f>IF(+JUL!R29=0,"",+JUL!R29)</f>
        <v>0.80714285714285716</v>
      </c>
      <c r="J30" s="48" t="str">
        <f>IF(+JUL!S29=0,"",+JUL!S29)</f>
        <v/>
      </c>
      <c r="K30" s="13" t="str">
        <f>IF(SET!Q30=0,"",SET!Q30)</f>
        <v/>
      </c>
      <c r="L30" s="28" t="str">
        <f>IF(+OCT!R29=0,"",+OCT!R29)</f>
        <v/>
      </c>
      <c r="M30" s="27" t="str">
        <f>IF(+OCT!R29=0,"",+OCT!R29)</f>
        <v/>
      </c>
      <c r="N30" s="28" t="str">
        <f>IF(+DIC!R29=0,"",+DIC!R29)</f>
        <v/>
      </c>
      <c r="O30" s="28">
        <f t="shared" si="0"/>
        <v>0.81609432234432233</v>
      </c>
    </row>
    <row r="31" spans="1:23" ht="13.5" thickBot="1" x14ac:dyDescent="0.25">
      <c r="A31" s="10"/>
      <c r="B31" s="23" t="s">
        <v>7</v>
      </c>
      <c r="C31" s="95">
        <f>IF(+ENE!R30=0,"",+ENE!R30)</f>
        <v>0.57692307692307698</v>
      </c>
      <c r="D31" s="49">
        <f>IF(+FEB!P30=0,"",+FEB!P30)</f>
        <v>0.47916666666666657</v>
      </c>
      <c r="E31" s="49">
        <f>IF(+MAR!Q30=0,"",+MAR!Q30)</f>
        <v>0.41538461538461535</v>
      </c>
      <c r="F31" s="49" t="str">
        <f>IF(+ABR!Q30=0,"",+ABR!Q30)</f>
        <v/>
      </c>
      <c r="G31" s="49">
        <f>IF(+MAY!R30=0,"",+MAY!R30)</f>
        <v>0.43333333333333335</v>
      </c>
      <c r="H31" s="48">
        <f>IF(+JUN!P30=0,"",+JUN!P30)</f>
        <v>0.7</v>
      </c>
      <c r="I31" s="48">
        <f>IF(+JUL!R30=0,"",+JUL!R30)</f>
        <v>0.50714285714285701</v>
      </c>
      <c r="J31" s="48" t="str">
        <f>IF(+JUL!S30=0,"",+JUL!S30)</f>
        <v/>
      </c>
      <c r="K31" s="49" t="str">
        <f>IF(SET!Q31=0,"",SET!Q31)</f>
        <v/>
      </c>
      <c r="L31" s="29" t="str">
        <f>IF(+OCT!R30=0,"",+OCT!R30)</f>
        <v/>
      </c>
      <c r="M31" s="27" t="str">
        <f>IF(+OCT!R30=0,"",+OCT!R30)</f>
        <v/>
      </c>
      <c r="N31" s="29" t="str">
        <f>IF(+DIC!R30=0,"",+DIC!R30)</f>
        <v/>
      </c>
      <c r="O31" s="29">
        <f t="shared" si="0"/>
        <v>0.51865842490842484</v>
      </c>
    </row>
    <row r="32" spans="1:23" ht="13.5" thickBot="1" x14ac:dyDescent="0.25">
      <c r="A32" s="8"/>
      <c r="B32" s="8"/>
      <c r="C32" s="9" t="str">
        <f t="shared" ref="C32" si="11">IF(C29="","",IF(C29&gt;B29,"En alza", IF(C29&lt;B29, "En Baja", "Estable")))</f>
        <v>En Baja</v>
      </c>
      <c r="D32" s="13" t="str">
        <f t="shared" ref="D32:N32" si="12">IF(D29="","",IF(D29&gt;C29,"En alza", IF(D29&lt;C29, "En Baja", "Estable")))</f>
        <v>En Baja</v>
      </c>
      <c r="E32" s="13" t="str">
        <f t="shared" si="12"/>
        <v>En Baja</v>
      </c>
      <c r="F32" s="13" t="str">
        <f t="shared" si="12"/>
        <v/>
      </c>
      <c r="G32" s="13" t="str">
        <f t="shared" si="12"/>
        <v>En Baja</v>
      </c>
      <c r="H32" s="13" t="str">
        <f t="shared" si="12"/>
        <v>En alza</v>
      </c>
      <c r="I32" s="48" t="str">
        <f>IF(+JUL!R31=0,"",+JUL!R31)</f>
        <v/>
      </c>
      <c r="J32" s="48" t="str">
        <f>IF(+JUL!S31=0,"",+JUL!S31)</f>
        <v/>
      </c>
      <c r="K32" s="13" t="str">
        <f t="shared" si="12"/>
        <v/>
      </c>
      <c r="L32" s="28" t="str">
        <f t="shared" si="12"/>
        <v/>
      </c>
      <c r="M32" s="28" t="str">
        <f t="shared" si="12"/>
        <v/>
      </c>
      <c r="N32" s="28" t="str">
        <f t="shared" si="12"/>
        <v/>
      </c>
      <c r="O32" s="28"/>
    </row>
    <row r="33" spans="1:15" ht="13.5" thickBot="1" x14ac:dyDescent="0.25">
      <c r="A33" s="6"/>
      <c r="B33" s="20" t="s">
        <v>4</v>
      </c>
      <c r="C33" s="93">
        <f>IF(+ENE!R32=0,"",+ENE!R32)</f>
        <v>0.83461538461538454</v>
      </c>
      <c r="D33" s="48">
        <f>IF(+FEB!P32=0,"",+FEB!P32)</f>
        <v>1.2166666666666666</v>
      </c>
      <c r="E33" s="48">
        <f>IF(+MAR!Q32=0,"",+MAR!Q32)</f>
        <v>1.3616923076923078</v>
      </c>
      <c r="F33" s="48" t="str">
        <f>IF(+ABR!Q32=0,"",+ABR!Q32)</f>
        <v/>
      </c>
      <c r="G33" s="48">
        <f>IF(+MAY!R32=0,"",+MAY!R32)</f>
        <v>1.2041666666666668</v>
      </c>
      <c r="H33" s="48">
        <f>IF(+JUN!P32=0,"",+JUN!P32)</f>
        <v>1.5</v>
      </c>
      <c r="I33" s="48">
        <f>IF(+JUL!R32=0,"",+JUL!R32)</f>
        <v>1.264285714285714</v>
      </c>
      <c r="J33" s="48" t="str">
        <f>IF(+JUL!S32=0,"",+JUL!S32)</f>
        <v/>
      </c>
      <c r="K33" s="48" t="str">
        <f>IF(SET!Q33=0,"",SET!Q33)</f>
        <v/>
      </c>
      <c r="L33" s="27" t="str">
        <f>IF(+OCT!R32=0,"",+OCT!R32)</f>
        <v/>
      </c>
      <c r="M33" s="27" t="str">
        <f>IF(+OCT!R32=0,"",+OCT!R32)</f>
        <v/>
      </c>
      <c r="N33" s="27" t="str">
        <f>IF(+DIC!R32=0,"",+DIC!R32)</f>
        <v/>
      </c>
      <c r="O33" s="27">
        <f t="shared" si="0"/>
        <v>1.2302377899877899</v>
      </c>
    </row>
    <row r="34" spans="1:15" ht="13.5" thickBot="1" x14ac:dyDescent="0.25">
      <c r="A34" s="8" t="s">
        <v>14</v>
      </c>
      <c r="B34" s="21" t="s">
        <v>6</v>
      </c>
      <c r="C34" s="94">
        <f>IF(+ENE!R33=0,"",+ENE!R33)</f>
        <v>0.5346153846153846</v>
      </c>
      <c r="D34" s="13">
        <f>IF(+FEB!P33=0,"",+FEB!P33)</f>
        <v>0.91666666666666663</v>
      </c>
      <c r="E34" s="13">
        <f>IF(+MAR!Q33=0,"",+MAR!Q33)</f>
        <v>1.0615384615384615</v>
      </c>
      <c r="F34" s="13" t="str">
        <f>IF(+ABR!Q33=0,"",+ABR!Q33)</f>
        <v/>
      </c>
      <c r="G34" s="13">
        <f>IF(+MAY!R33=0,"",+MAY!R33)</f>
        <v>0.90416666666666667</v>
      </c>
      <c r="H34" s="48">
        <f>IF(+JUN!P33=0,"",+JUN!P33)</f>
        <v>1.2</v>
      </c>
      <c r="I34" s="48">
        <f>IF(+JUL!R33=0,"",+JUL!R33)</f>
        <v>0.96428571428571452</v>
      </c>
      <c r="J34" s="48" t="str">
        <f>IF(+JUL!S33=0,"",+JUL!S33)</f>
        <v/>
      </c>
      <c r="K34" s="13" t="str">
        <f>IF(SET!Q34=0,"",SET!Q34)</f>
        <v/>
      </c>
      <c r="L34" s="28" t="str">
        <f>IF(+OCT!R33=0,"",+OCT!R33)</f>
        <v/>
      </c>
      <c r="M34" s="27" t="str">
        <f>IF(+OCT!R33=0,"",+OCT!R33)</f>
        <v/>
      </c>
      <c r="N34" s="28" t="str">
        <f>IF(+DIC!R33=0,"",+DIC!R33)</f>
        <v/>
      </c>
      <c r="O34" s="28">
        <f t="shared" si="0"/>
        <v>0.93021214896214899</v>
      </c>
    </row>
    <row r="35" spans="1:15" ht="13.5" thickBot="1" x14ac:dyDescent="0.25">
      <c r="A35" s="10"/>
      <c r="B35" s="23" t="s">
        <v>7</v>
      </c>
      <c r="C35" s="95">
        <f>IF(+ENE!R34=0,"",+ENE!R34)</f>
        <v>0.27500000000000002</v>
      </c>
      <c r="D35" s="49">
        <f>IF(+FEB!P34=0,"",+FEB!P34)</f>
        <v>0.61666666666666659</v>
      </c>
      <c r="E35" s="49">
        <f>IF(+MAR!Q34=0,"",+MAR!Q34)</f>
        <v>0.76153846153846139</v>
      </c>
      <c r="F35" s="49" t="str">
        <f>IF(+ABR!Q34=0,"",+ABR!Q34)</f>
        <v/>
      </c>
      <c r="G35" s="49">
        <f>IF(+MAY!R34=0,"",+MAY!R34)</f>
        <v>0.60416666666666663</v>
      </c>
      <c r="H35" s="48">
        <f>IF(+JUN!P34=0,"",+JUN!P34)</f>
        <v>0.9</v>
      </c>
      <c r="I35" s="48">
        <f>IF(+JUL!R34=0,"",+JUL!R34)</f>
        <v>0.66428571428571426</v>
      </c>
      <c r="J35" s="48" t="str">
        <f>IF(+JUL!S34=0,"",+JUL!S34)</f>
        <v/>
      </c>
      <c r="K35" s="49" t="str">
        <f>IF(SET!Q35=0,"",SET!Q35)</f>
        <v/>
      </c>
      <c r="L35" s="29" t="str">
        <f>IF(+OCT!R34=0,"",+OCT!R34)</f>
        <v/>
      </c>
      <c r="M35" s="27" t="str">
        <f>IF(+OCT!R34=0,"",+OCT!R34)</f>
        <v/>
      </c>
      <c r="N35" s="29" t="str">
        <f>IF(+DIC!R34=0,"",+DIC!R34)</f>
        <v/>
      </c>
      <c r="O35" s="29">
        <f t="shared" si="0"/>
        <v>0.63694291819291815</v>
      </c>
    </row>
    <row r="36" spans="1:15" ht="13.5" thickBot="1" x14ac:dyDescent="0.25">
      <c r="A36" s="8"/>
      <c r="B36" s="8"/>
      <c r="C36" s="9" t="str">
        <f t="shared" ref="C36" si="13">IF(C33="","",IF(C33&gt;B33,"En alza", IF(C33&lt;B33, "En Baja", "Estable")))</f>
        <v>En Baja</v>
      </c>
      <c r="D36" s="13" t="str">
        <f t="shared" ref="D36:N36" si="14">IF(D33="","",IF(D33&gt;C33,"En alza", IF(D33&lt;C33, "En Baja", "Estable")))</f>
        <v>En alza</v>
      </c>
      <c r="E36" s="13" t="str">
        <f t="shared" si="14"/>
        <v>En alza</v>
      </c>
      <c r="F36" s="13" t="str">
        <f t="shared" si="14"/>
        <v/>
      </c>
      <c r="G36" s="13" t="str">
        <f t="shared" si="14"/>
        <v>En Baja</v>
      </c>
      <c r="H36" s="13" t="str">
        <f t="shared" si="14"/>
        <v>En alza</v>
      </c>
      <c r="I36" s="48" t="str">
        <f>IF(+JUL!R35=0,"",+JUL!R35)</f>
        <v/>
      </c>
      <c r="J36" s="48" t="str">
        <f>IF(+JUL!S35=0,"",+JUL!S35)</f>
        <v/>
      </c>
      <c r="K36" s="13" t="str">
        <f t="shared" si="14"/>
        <v/>
      </c>
      <c r="L36" s="28" t="str">
        <f t="shared" si="14"/>
        <v/>
      </c>
      <c r="M36" s="28" t="str">
        <f t="shared" si="14"/>
        <v/>
      </c>
      <c r="N36" s="28" t="str">
        <f t="shared" si="14"/>
        <v/>
      </c>
      <c r="O36" s="28"/>
    </row>
    <row r="37" spans="1:15" ht="13.5" thickBot="1" x14ac:dyDescent="0.25">
      <c r="A37" s="6"/>
      <c r="B37" s="20" t="s">
        <v>4</v>
      </c>
      <c r="C37" s="93">
        <f>IF(+ENE!R36=0,"",+ENE!R36)</f>
        <v>2.1846153846153844</v>
      </c>
      <c r="D37" s="48">
        <f>IF(+FEB!P36=0,"",+FEB!P36)</f>
        <v>2.0833333333333335</v>
      </c>
      <c r="E37" s="48">
        <f>IF(+MAR!Q36=0,"",+MAR!Q36)</f>
        <v>1.5538461538461539</v>
      </c>
      <c r="F37" s="48" t="str">
        <f>IF(+ABR!Q36=0,"",+ABR!Q36)</f>
        <v/>
      </c>
      <c r="G37" s="48">
        <f>IF(+MAY!R36=0,"",+MAY!R36)</f>
        <v>1.425</v>
      </c>
      <c r="H37" s="48">
        <f>IF(+JUN!P36=0,"",+JUN!P36)</f>
        <v>2</v>
      </c>
      <c r="I37" s="48">
        <f>IF(+JUL!R36=0,"",+JUL!R36)</f>
        <v>2.214428571428571</v>
      </c>
      <c r="J37" s="48" t="str">
        <f>IF(+JUL!S36=0,"",+JUL!S36)</f>
        <v/>
      </c>
      <c r="K37" s="48" t="str">
        <f>IF(SET!Q37=0,"",SET!Q37)</f>
        <v/>
      </c>
      <c r="L37" s="27" t="str">
        <f>IF(+OCT!R36=0,"",+OCT!R36)</f>
        <v/>
      </c>
      <c r="M37" s="27" t="str">
        <f>IF(+OCT!R36=0,"",+OCT!R36)</f>
        <v/>
      </c>
      <c r="N37" s="27" t="str">
        <f>IF(+DIC!R36=0,"",+DIC!R36)</f>
        <v/>
      </c>
      <c r="O37" s="27">
        <f t="shared" si="0"/>
        <v>1.910203907203907</v>
      </c>
    </row>
    <row r="38" spans="1:15" ht="13.5" thickBot="1" x14ac:dyDescent="0.25">
      <c r="A38" s="8" t="s">
        <v>16</v>
      </c>
      <c r="B38" s="21" t="s">
        <v>6</v>
      </c>
      <c r="C38" s="94">
        <f>IF(+ENE!R37=0,"",+ENE!R37)</f>
        <v>1.8846153846153848</v>
      </c>
      <c r="D38" s="13">
        <f>IF(+FEB!P37=0,"",+FEB!P37)</f>
        <v>1.7833333333333332</v>
      </c>
      <c r="E38" s="13">
        <f>IF(+MAR!Q37=0,"",+MAR!Q37)</f>
        <v>1.2538461538461538</v>
      </c>
      <c r="F38" s="13" t="str">
        <f>IF(+ABR!Q37=0,"",+ABR!Q37)</f>
        <v/>
      </c>
      <c r="G38" s="13">
        <f>IF(+MAY!R37=0,"",+MAY!R37)</f>
        <v>1.125</v>
      </c>
      <c r="H38" s="48">
        <f>IF(+JUN!P37=0,"",+JUN!P37)</f>
        <v>1.7</v>
      </c>
      <c r="I38" s="48">
        <f>IF(+JUL!R37=0,"",+JUL!R37)</f>
        <v>1.9142857142857139</v>
      </c>
      <c r="J38" s="48" t="str">
        <f>IF(+JUL!S37=0,"",+JUL!S37)</f>
        <v/>
      </c>
      <c r="K38" s="13" t="str">
        <f>IF(SET!Q38=0,"",SET!Q38)</f>
        <v/>
      </c>
      <c r="L38" s="28" t="str">
        <f>IF(+OCT!R37=0,"",+OCT!R37)</f>
        <v/>
      </c>
      <c r="M38" s="27" t="str">
        <f>IF(+OCT!R37=0,"",+OCT!R37)</f>
        <v/>
      </c>
      <c r="N38" s="28" t="str">
        <f>IF(+DIC!R37=0,"",+DIC!R37)</f>
        <v/>
      </c>
      <c r="O38" s="28">
        <f t="shared" si="0"/>
        <v>1.6101800976800977</v>
      </c>
    </row>
    <row r="39" spans="1:15" ht="13.5" thickBot="1" x14ac:dyDescent="0.25">
      <c r="A39" s="10"/>
      <c r="B39" s="23" t="s">
        <v>7</v>
      </c>
      <c r="C39" s="95">
        <f>IF(+ENE!R38=0,"",+ENE!R38)</f>
        <v>1.5846153846153845</v>
      </c>
      <c r="D39" s="49">
        <f>IF(+FEB!P38=0,"",+FEB!P38)</f>
        <v>1.4833333333333332</v>
      </c>
      <c r="E39" s="49">
        <f>IF(+MAR!Q38=0,"",+MAR!Q38)</f>
        <v>0.87076923076923074</v>
      </c>
      <c r="F39" s="49" t="str">
        <f>IF(+ABR!Q38=0,"",+ABR!Q38)</f>
        <v/>
      </c>
      <c r="G39" s="49">
        <f>IF(+MAY!R38=0,"",+MAY!R38)</f>
        <v>0.82499999999999984</v>
      </c>
      <c r="H39" s="48">
        <f>IF(+JUN!P38=0,"",+JUN!P38)</f>
        <v>1.4</v>
      </c>
      <c r="I39" s="48">
        <f>IF(+JUL!R38=0,"",+JUL!R38)</f>
        <v>1.5999999999999996</v>
      </c>
      <c r="J39" s="48" t="str">
        <f>IF(+JUL!S38=0,"",+JUL!S38)</f>
        <v/>
      </c>
      <c r="K39" s="49" t="str">
        <f>IF(SET!Q39=0,"",SET!Q39)</f>
        <v/>
      </c>
      <c r="L39" s="29" t="str">
        <f>IF(+OCT!R38=0,"",+OCT!R38)</f>
        <v/>
      </c>
      <c r="M39" s="27" t="str">
        <f>IF(+OCT!R38=0,"",+OCT!R38)</f>
        <v/>
      </c>
      <c r="N39" s="29" t="str">
        <f>IF(+DIC!R38=0,"",+DIC!R38)</f>
        <v/>
      </c>
      <c r="O39" s="29">
        <f t="shared" si="0"/>
        <v>1.2939529914529915</v>
      </c>
    </row>
    <row r="40" spans="1:15" ht="13.5" thickBot="1" x14ac:dyDescent="0.25">
      <c r="A40" s="8"/>
      <c r="B40" s="8"/>
      <c r="C40" s="9" t="str">
        <f t="shared" ref="C40" si="15">IF(C37="","",IF(C37&gt;B37,"En alza", IF(C37&lt;B37, "En Baja", "Estable")))</f>
        <v>En Baja</v>
      </c>
      <c r="D40" s="13" t="str">
        <f t="shared" ref="D40:M43" si="16">IF(D37="","",IF(D37&gt;C37,"En alza", IF(D37&lt;C37, "En Baja", "Estable")))</f>
        <v>En Baja</v>
      </c>
      <c r="E40" s="13" t="str">
        <f t="shared" si="16"/>
        <v>En Baja</v>
      </c>
      <c r="F40" s="13" t="str">
        <f t="shared" si="16"/>
        <v/>
      </c>
      <c r="G40" s="13" t="str">
        <f t="shared" si="16"/>
        <v>En Baja</v>
      </c>
      <c r="H40" s="13" t="str">
        <f t="shared" si="16"/>
        <v>En alza</v>
      </c>
      <c r="I40" s="48" t="str">
        <f>IF(+JUL!R39=0,"",+JUL!R39)</f>
        <v/>
      </c>
      <c r="J40" s="48" t="str">
        <f>IF(+JUL!S39=0,"",+JUL!S39)</f>
        <v/>
      </c>
      <c r="K40" s="13" t="str">
        <f t="shared" si="16"/>
        <v/>
      </c>
      <c r="L40" s="28" t="str">
        <f t="shared" si="16"/>
        <v/>
      </c>
      <c r="M40" s="28" t="str">
        <f t="shared" si="16"/>
        <v/>
      </c>
      <c r="N40" s="29" t="str">
        <f>IF(+DIC!R39=0,"",+DIC!R39)</f>
        <v/>
      </c>
      <c r="O40" s="28"/>
    </row>
    <row r="41" spans="1:15" ht="13.5" thickBot="1" x14ac:dyDescent="0.25">
      <c r="A41" s="6"/>
      <c r="B41" s="20" t="s">
        <v>4</v>
      </c>
      <c r="C41" s="98">
        <f>IF(+ENE!R40=0,"",+ENE!R40)</f>
        <v>2.342857142857143</v>
      </c>
      <c r="D41" s="98">
        <f>IF(+FEB!P40=0,"",+FEB!P40)</f>
        <v>2.2333333333333334</v>
      </c>
      <c r="E41" s="98">
        <f>IF(+MAR!Q40=0,"",+MAR!Q40)</f>
        <v>1.9846153846153849</v>
      </c>
      <c r="F41" s="48" t="str">
        <f>IF(+ABR!Q40=0,"",+ABR!Q40)</f>
        <v/>
      </c>
      <c r="G41" s="48">
        <f>IF(+MAY!R40=0,"",+MAY!R40)</f>
        <v>1.5916666666666668</v>
      </c>
      <c r="H41" s="48">
        <f>IF(+JUN!P40=0,"",+JUN!P40)</f>
        <v>1.8</v>
      </c>
      <c r="I41" s="48">
        <f>IF(+JUL!R40=0,"",+JUL!R40)</f>
        <v>1.5142857142857142</v>
      </c>
      <c r="J41" s="48" t="str">
        <f>IF(+JUL!S40=0,"",+JUL!S40)</f>
        <v/>
      </c>
      <c r="K41" s="48" t="str">
        <f>IF(SET!Q41=0,"",SET!Q41)</f>
        <v/>
      </c>
      <c r="L41" s="28" t="str">
        <f t="shared" si="16"/>
        <v/>
      </c>
      <c r="M41" s="27" t="str">
        <f>IF(+OCT!R40=0,"",+OCT!R40)</f>
        <v/>
      </c>
      <c r="N41" s="29" t="str">
        <f>IF(+DIC!R40=0,"",+DIC!R40)</f>
        <v/>
      </c>
      <c r="O41" s="27">
        <f t="shared" si="0"/>
        <v>1.9111263736263737</v>
      </c>
    </row>
    <row r="42" spans="1:15" ht="13.5" thickBot="1" x14ac:dyDescent="0.25">
      <c r="A42" s="8" t="s">
        <v>13</v>
      </c>
      <c r="B42" s="21" t="s">
        <v>6</v>
      </c>
      <c r="C42" s="51">
        <f>IF(+ENE!R41=0,"",+ENE!R41)</f>
        <v>2.0428571428571431</v>
      </c>
      <c r="D42" s="51">
        <f>IF(+FEB!P41=0,"",+FEB!P41)</f>
        <v>1.9333333333333329</v>
      </c>
      <c r="E42" s="51">
        <f>IF(+MAR!Q41=0,"",+MAR!Q41)</f>
        <v>1.6846153846153842</v>
      </c>
      <c r="F42" s="13" t="str">
        <f>IF(+ABR!Q41=0,"",+ABR!Q41)</f>
        <v/>
      </c>
      <c r="G42" s="13">
        <f>IF(+MAY!R41=0,"",+MAY!R41)</f>
        <v>1.2916666666666663</v>
      </c>
      <c r="H42" s="48">
        <f>IF(+JUN!P41=0,"",+JUN!P41)</f>
        <v>1.5</v>
      </c>
      <c r="I42" s="48">
        <f>IF(+JUL!R41=0,"",+JUL!R41)</f>
        <v>1.214285714285714</v>
      </c>
      <c r="J42" s="48" t="str">
        <f>IF(+JUL!S41=0,"",+JUL!S41)</f>
        <v/>
      </c>
      <c r="K42" s="13" t="str">
        <f>IF(SET!Q42=0,"",SET!Q42)</f>
        <v/>
      </c>
      <c r="L42" s="28" t="str">
        <f t="shared" si="16"/>
        <v/>
      </c>
      <c r="M42" s="27" t="str">
        <f>IF(+OCT!R41=0,"",+OCT!R41)</f>
        <v/>
      </c>
      <c r="N42" s="29" t="str">
        <f>IF(+DIC!R41=0,"",+DIC!R41)</f>
        <v/>
      </c>
      <c r="O42" s="28">
        <f t="shared" si="0"/>
        <v>1.6111263736263732</v>
      </c>
    </row>
    <row r="43" spans="1:15" ht="13.5" thickBot="1" x14ac:dyDescent="0.25">
      <c r="A43" s="10"/>
      <c r="B43" s="23" t="s">
        <v>7</v>
      </c>
      <c r="C43" s="99">
        <f>IF(+ENE!R42=0,"",+ENE!R42)</f>
        <v>1.7428571428571427</v>
      </c>
      <c r="D43" s="99">
        <f>IF(+FEB!P42=0,"",+FEB!P42)</f>
        <v>1.6333333333333335</v>
      </c>
      <c r="E43" s="99">
        <f>IF(+MAR!Q42=0,"",+MAR!Q42)</f>
        <v>1.3846153846153848</v>
      </c>
      <c r="F43" s="49" t="str">
        <f>IF(+ABR!Q42=0,"",+ABR!Q42)</f>
        <v/>
      </c>
      <c r="G43" s="49">
        <f>IF(+MAY!R42=0,"",+MAY!R42)</f>
        <v>1.0000000000000002</v>
      </c>
      <c r="H43" s="48">
        <f>IF(+JUN!P42=0,"",+JUN!P42)</f>
        <v>1.2</v>
      </c>
      <c r="I43" s="48">
        <f>IF(+JUL!R42=0,"",+JUL!R42)</f>
        <v>0.91428571428571448</v>
      </c>
      <c r="J43" s="48" t="str">
        <f>IF(+JUL!S42=0,"",+JUL!S42)</f>
        <v/>
      </c>
      <c r="K43" s="49" t="str">
        <f>IF(SET!Q43=0,"",SET!Q43)</f>
        <v/>
      </c>
      <c r="L43" s="28" t="str">
        <f t="shared" si="16"/>
        <v/>
      </c>
      <c r="M43" s="27" t="str">
        <f>IF(+OCT!R42=0,"",+OCT!R42)</f>
        <v/>
      </c>
      <c r="N43" s="29" t="str">
        <f>IF(+DIC!R42=0,"",+DIC!R42)</f>
        <v/>
      </c>
      <c r="O43" s="29">
        <f t="shared" si="0"/>
        <v>1.3125152625152625</v>
      </c>
    </row>
    <row r="44" spans="1:15" ht="13.5" thickBot="1" x14ac:dyDescent="0.25">
      <c r="A44" s="8"/>
      <c r="B44" s="21"/>
      <c r="C44" s="92"/>
      <c r="D44" s="92" t="str">
        <f t="shared" ref="D44:M44" si="17">IF(D41="","",IF(D41&gt;C41,"En alza", IF(D41&lt;C41, "En Baja", "Estable")))</f>
        <v>En Baja</v>
      </c>
      <c r="E44" s="92" t="str">
        <f t="shared" si="17"/>
        <v>En Baja</v>
      </c>
      <c r="F44" s="26" t="str">
        <f t="shared" si="17"/>
        <v/>
      </c>
      <c r="G44" s="26" t="str">
        <f t="shared" si="17"/>
        <v>En Baja</v>
      </c>
      <c r="H44" s="26" t="str">
        <f t="shared" si="17"/>
        <v>En alza</v>
      </c>
      <c r="I44" s="48" t="str">
        <f>IF(+JUL!R43=0,"",+JUL!R43)</f>
        <v/>
      </c>
      <c r="J44" s="48" t="str">
        <f>IF(+JUL!S43=0,"",+JUL!S43)</f>
        <v/>
      </c>
      <c r="K44" s="26" t="str">
        <f t="shared" si="17"/>
        <v/>
      </c>
      <c r="L44" s="28" t="str">
        <f t="shared" si="17"/>
        <v/>
      </c>
      <c r="M44" s="28" t="str">
        <f t="shared" si="17"/>
        <v/>
      </c>
      <c r="N44" s="29" t="str">
        <f>IF(+DIC!R43=0,"",+DIC!R43)</f>
        <v/>
      </c>
      <c r="O44" s="28"/>
    </row>
    <row r="45" spans="1:15" ht="13.5" thickBot="1" x14ac:dyDescent="0.25">
      <c r="A45" s="6"/>
      <c r="B45" s="20" t="s">
        <v>4</v>
      </c>
      <c r="C45" s="7">
        <f>IF(+ENE!R44=0,"",+ENE!R44)</f>
        <v>2.1615384615384619</v>
      </c>
      <c r="D45" s="27">
        <f>IF(+FEB!P44=0,"",+FEB!P44)</f>
        <v>1.9916666666666669</v>
      </c>
      <c r="E45" s="27">
        <f>IF(+MAR!Q44=0,"",+MAR!Q44)</f>
        <v>1.9230769230769231</v>
      </c>
      <c r="F45" s="27" t="str">
        <f>IF(+ABR!Q44=0,"",+ABR!Q44)</f>
        <v/>
      </c>
      <c r="G45" s="27">
        <f>IF(+MAY!R44=0,"",+MAY!R44)</f>
        <v>1.7416666666666665</v>
      </c>
      <c r="H45" s="37">
        <f>IF(+JUN!P44=0,"",+JUN!P44)</f>
        <v>2</v>
      </c>
      <c r="I45" s="48">
        <f>IF(+JUL!R44=0,"",+JUL!R44)</f>
        <v>1.85</v>
      </c>
      <c r="J45" s="48" t="str">
        <f>IF(+JUL!S44=0,"",+JUL!S44)</f>
        <v/>
      </c>
      <c r="K45" s="37" t="str">
        <f>IF(SET!Q45=0,"",SET!Q45)</f>
        <v/>
      </c>
      <c r="L45" s="27" t="str">
        <f>IF(+OCT!R44=0,"",+OCT!R44)</f>
        <v/>
      </c>
      <c r="M45" s="27" t="str">
        <f>IF(+OCT!R44=0,"",+OCT!R44)</f>
        <v/>
      </c>
      <c r="N45" s="27" t="str">
        <f>IF(+DIC!R44=0,"",+DIC!R44)</f>
        <v/>
      </c>
      <c r="O45" s="27">
        <f t="shared" si="0"/>
        <v>1.9446581196581196</v>
      </c>
    </row>
    <row r="46" spans="1:15" ht="13.5" thickBot="1" x14ac:dyDescent="0.25">
      <c r="A46" s="8" t="s">
        <v>40</v>
      </c>
      <c r="B46" s="21" t="s">
        <v>6</v>
      </c>
      <c r="C46" s="9">
        <f>IF(+ENE!R45=0,"",+ENE!R45)</f>
        <v>1.8615384615384616</v>
      </c>
      <c r="D46" s="28">
        <f>IF(+FEB!P45=0,"",+FEB!P45)</f>
        <v>1.6916666666666664</v>
      </c>
      <c r="E46" s="28">
        <f>IF(+MAR!Q45=0,"",+MAR!Q45)</f>
        <v>1.6230769230769229</v>
      </c>
      <c r="F46" s="28" t="str">
        <f>IF(+ABR!Q45=0,"",+ABR!Q45)</f>
        <v/>
      </c>
      <c r="G46" s="28">
        <f>IF(+MAY!R45=0,"",+MAY!R45)</f>
        <v>1.4416666666666667</v>
      </c>
      <c r="H46" s="37">
        <f>IF(+JUN!P45=0,"",+JUN!P45)</f>
        <v>1.7</v>
      </c>
      <c r="I46" s="48">
        <f>IF(+JUL!R45=0,"",+JUL!R45)</f>
        <v>1.55</v>
      </c>
      <c r="J46" s="48" t="str">
        <f>IF(+JUL!S45=0,"",+JUL!S45)</f>
        <v/>
      </c>
      <c r="K46" s="38" t="str">
        <f>IF(SET!Q46=0,"",SET!Q46)</f>
        <v/>
      </c>
      <c r="L46" s="28" t="str">
        <f>IF(+OCT!R45=0,"",+OCT!R45)</f>
        <v/>
      </c>
      <c r="M46" s="27" t="str">
        <f>IF(+OCT!R45=0,"",+OCT!R45)</f>
        <v/>
      </c>
      <c r="N46" s="28" t="str">
        <f>IF(+DIC!R45=0,"",+DIC!R45)</f>
        <v/>
      </c>
      <c r="O46" s="28">
        <f t="shared" si="0"/>
        <v>1.6446581196581196</v>
      </c>
    </row>
    <row r="47" spans="1:15" ht="13.5" thickBot="1" x14ac:dyDescent="0.25">
      <c r="A47" s="8"/>
      <c r="B47" s="21" t="s">
        <v>7</v>
      </c>
      <c r="C47" s="9">
        <f>IF(+ENE!R46=0,"",+ENE!R46)</f>
        <v>1.5769230769230769</v>
      </c>
      <c r="D47" s="28">
        <f>IF(+FEB!P46=0,"",+FEB!P46)</f>
        <v>1.3916666666666666</v>
      </c>
      <c r="E47" s="28">
        <f>IF(+MAR!Q46=0,"",+MAR!Q46)</f>
        <v>1.323076923076923</v>
      </c>
      <c r="F47" s="28" t="str">
        <f>IF(+ABR!Q46=0,"",+ABR!Q46)</f>
        <v/>
      </c>
      <c r="G47" s="28">
        <f>IF(+MAY!R46=0,"",+MAY!R46)</f>
        <v>1.1583333333333332</v>
      </c>
      <c r="H47" s="37">
        <f>IF(+JUN!P46=0,"",+JUN!P46)</f>
        <v>1.4</v>
      </c>
      <c r="I47" s="48">
        <f>IF(+JUL!R46=0,"",+JUL!R46)</f>
        <v>1.2499999999999998</v>
      </c>
      <c r="J47" s="48" t="str">
        <f>IF(+JUL!S46=0,"",+JUL!S46)</f>
        <v/>
      </c>
      <c r="K47" s="38" t="str">
        <f>IF(SET!Q47=0,"",SET!Q47)</f>
        <v/>
      </c>
      <c r="L47" s="29" t="str">
        <f>IF(+OCT!R46=0,"",+OCT!R46)</f>
        <v/>
      </c>
      <c r="M47" s="27" t="str">
        <f>IF(+OCT!R46=0,"",+OCT!R46)</f>
        <v/>
      </c>
      <c r="N47" s="28" t="str">
        <f>IF(+DIC!R46=0,"",+DIC!R46)</f>
        <v/>
      </c>
      <c r="O47" s="28">
        <f t="shared" si="0"/>
        <v>1.3499999999999999</v>
      </c>
    </row>
    <row r="48" spans="1:15" ht="13.5" thickBot="1" x14ac:dyDescent="0.25">
      <c r="A48" s="101"/>
      <c r="B48" s="102"/>
      <c r="C48" s="100" t="str">
        <f t="shared" ref="C48" si="18">IF(C45="","",IF(C45&gt;B45,"En alza", IF(C45&lt;B45, "En Baja", "Estable")))</f>
        <v>En Baja</v>
      </c>
      <c r="D48" s="103" t="str">
        <f t="shared" ref="D48:N51" si="19">IF(D45="","",IF(D45&gt;C45,"En alza", IF(D45&lt;C45, "En Baja", "Estable")))</f>
        <v>En Baja</v>
      </c>
      <c r="E48" s="103" t="str">
        <f t="shared" si="19"/>
        <v>En Baja</v>
      </c>
      <c r="F48" s="103" t="str">
        <f t="shared" si="19"/>
        <v/>
      </c>
      <c r="G48" s="103" t="str">
        <f t="shared" si="19"/>
        <v>En Baja</v>
      </c>
      <c r="H48" s="37" t="str">
        <f t="shared" si="19"/>
        <v>En alza</v>
      </c>
      <c r="I48" s="48" t="str">
        <f>IF(+JUL!R47=0,"",+JUL!R47)</f>
        <v/>
      </c>
      <c r="J48" s="48" t="str">
        <f>IF(+JUL!S47=0,"",+JUL!S47)</f>
        <v/>
      </c>
      <c r="K48" s="27" t="str">
        <f t="shared" si="19"/>
        <v/>
      </c>
      <c r="L48" s="27" t="str">
        <f t="shared" si="19"/>
        <v/>
      </c>
      <c r="M48" s="27" t="str">
        <f t="shared" si="19"/>
        <v/>
      </c>
      <c r="N48" s="27" t="str">
        <f t="shared" si="19"/>
        <v/>
      </c>
      <c r="O48" s="27"/>
    </row>
    <row r="49" spans="1:15" ht="13.5" thickBot="1" x14ac:dyDescent="0.25">
      <c r="A49" s="6"/>
      <c r="B49" s="20" t="s">
        <v>4</v>
      </c>
      <c r="C49" s="40">
        <v>3.1999999999999997</v>
      </c>
      <c r="D49" s="63">
        <f>IF(+FEB!P48=0,"",+FEB!P48)</f>
        <v>2.4333333333333331</v>
      </c>
      <c r="E49" s="63">
        <f>IF(+MAR!Q48=0,"",+MAR!Q48)</f>
        <v>2.6769230769230767</v>
      </c>
      <c r="F49" s="63" t="str">
        <f>IF(+ABR!Q48=0,"",+ABR!Q48)</f>
        <v/>
      </c>
      <c r="G49" s="66">
        <f>IF(+MAY!R48=0,"",+MAY!R48)</f>
        <v>2.9166666666666665</v>
      </c>
      <c r="H49" s="37">
        <f>IF(+JUN!P48=0,"",+JUN!P48)</f>
        <v>2.5</v>
      </c>
      <c r="I49" s="48">
        <f>IF(+JUL!R48=0,"",+JUL!R48)</f>
        <v>2.2642857142857142</v>
      </c>
      <c r="J49" s="48" t="str">
        <f>IF(+JUL!S48=0,"",+JUL!S48)</f>
        <v/>
      </c>
      <c r="K49" s="27" t="str">
        <f t="shared" si="19"/>
        <v/>
      </c>
      <c r="L49" s="125" t="str">
        <f>IF(+OCT!R48=0,"",+OCT!R48)</f>
        <v/>
      </c>
      <c r="M49" s="54" t="str">
        <f>IF(+OCT!R48=0,"",+OCT!R48)</f>
        <v/>
      </c>
      <c r="N49" s="96" t="str">
        <f>IF(+DIC!R48=0,"",+DIC!R48)</f>
        <v/>
      </c>
      <c r="O49" s="54">
        <f t="shared" si="0"/>
        <v>2.6652014652014651</v>
      </c>
    </row>
    <row r="50" spans="1:15" ht="13.5" thickBot="1" x14ac:dyDescent="0.25">
      <c r="A50" s="8" t="s">
        <v>45</v>
      </c>
      <c r="B50" s="21" t="s">
        <v>6</v>
      </c>
      <c r="C50" s="41">
        <v>2.9</v>
      </c>
      <c r="D50" s="64">
        <f>IF(+FEB!P49=0,"",+FEB!P49)</f>
        <v>2.1333333333333333</v>
      </c>
      <c r="E50" s="64">
        <f>IF(+MAR!Q49=0,"",+MAR!Q49)</f>
        <v>2.3769230769230769</v>
      </c>
      <c r="F50" s="64" t="str">
        <f>IF(+ABR!Q49=0,"",+ABR!Q49)</f>
        <v/>
      </c>
      <c r="G50" s="68">
        <f>IF(+MAY!R49=0,"",+MAY!R49)</f>
        <v>2.6166666666666667</v>
      </c>
      <c r="H50" s="37">
        <f>IF(+JUN!P49=0,"",+JUN!P49)</f>
        <v>2.2000000000000002</v>
      </c>
      <c r="I50" s="48">
        <f>IF(+JUL!R49=0,"",+JUL!R49)</f>
        <v>1.964285714285714</v>
      </c>
      <c r="J50" s="48" t="str">
        <f>IF(+JUL!S49=0,"",+JUL!S49)</f>
        <v/>
      </c>
      <c r="K50" s="27" t="str">
        <f t="shared" si="19"/>
        <v/>
      </c>
      <c r="L50" s="125" t="str">
        <f>IF(+OCT!R49=0,"",+OCT!R49)</f>
        <v/>
      </c>
      <c r="M50" s="54" t="str">
        <f>IF(+OCT!R49=0,"",+OCT!R49)</f>
        <v/>
      </c>
      <c r="N50" s="26" t="str">
        <f>IF(+DIC!R49=0,"",+DIC!R49)</f>
        <v/>
      </c>
      <c r="O50" s="54">
        <f t="shared" si="0"/>
        <v>2.3652014652014652</v>
      </c>
    </row>
    <row r="51" spans="1:15" ht="13.5" thickBot="1" x14ac:dyDescent="0.25">
      <c r="A51" s="8"/>
      <c r="B51" s="21" t="s">
        <v>7</v>
      </c>
      <c r="C51" s="41">
        <v>2.6</v>
      </c>
      <c r="D51" s="64">
        <f>IF(+FEB!P50=0,"",+FEB!P50)</f>
        <v>1.833333333333333</v>
      </c>
      <c r="E51" s="64">
        <f>IF(+MAR!Q50=0,"",+MAR!Q50)</f>
        <v>2.0769230769230766</v>
      </c>
      <c r="F51" s="64" t="str">
        <f>IF(+ABR!Q50=0,"",+ABR!Q50)</f>
        <v/>
      </c>
      <c r="G51" s="68">
        <f>IF(+MAY!R50=0,"",+MAY!R50)</f>
        <v>2.3166666666666664</v>
      </c>
      <c r="H51" s="37">
        <f>IF(+JUN!P50=0,"",+JUN!P50)</f>
        <v>1.9</v>
      </c>
      <c r="I51" s="48">
        <f>IF(+JUL!R50=0,"",+JUL!R50)</f>
        <v>1.6642857142857144</v>
      </c>
      <c r="J51" s="48" t="str">
        <f>IF(+JUL!S50=0,"",+JUL!S50)</f>
        <v/>
      </c>
      <c r="K51" s="27" t="str">
        <f t="shared" si="19"/>
        <v/>
      </c>
      <c r="L51" s="125" t="str">
        <f>IF(+OCT!R50=0,"",+OCT!R50)</f>
        <v/>
      </c>
      <c r="M51" s="54" t="str">
        <f>IF(+OCT!R50=0,"",+OCT!R50)</f>
        <v/>
      </c>
      <c r="N51" s="97" t="str">
        <f>IF(+DIC!R50=0,"",+DIC!R50)</f>
        <v/>
      </c>
      <c r="O51" s="54">
        <f t="shared" si="0"/>
        <v>2.0652014652014654</v>
      </c>
    </row>
    <row r="52" spans="1:15" ht="13.5" thickBot="1" x14ac:dyDescent="0.25">
      <c r="A52" s="101"/>
      <c r="B52" s="102" t="str">
        <f>IF(B49="","",IF(B49&gt;A49,"En alza", IF(B49&lt;A49, "En Baja", "Estable")))</f>
        <v>En alza</v>
      </c>
      <c r="C52" s="102" t="str">
        <f t="shared" ref="C52:N52" si="20">IF(C49="","",IF(C49&gt;B49,"En alza", IF(C49&lt;B49, "En Baja", "Estable")))</f>
        <v>En Baja</v>
      </c>
      <c r="D52" s="102" t="str">
        <f t="shared" si="20"/>
        <v>En Baja</v>
      </c>
      <c r="E52" s="102" t="str">
        <f t="shared" si="20"/>
        <v>En alza</v>
      </c>
      <c r="F52" s="102" t="str">
        <f t="shared" si="20"/>
        <v/>
      </c>
      <c r="G52" s="102" t="str">
        <f t="shared" si="20"/>
        <v>En Baja</v>
      </c>
      <c r="H52" s="102" t="str">
        <f t="shared" si="20"/>
        <v>En Baja</v>
      </c>
      <c r="I52" s="125" t="str">
        <f>IF(+JUL!R51=0,"",+JUL!R51)</f>
        <v/>
      </c>
      <c r="J52" s="125" t="str">
        <f>IF(+JUL!S51=0,"",+JUL!S51)</f>
        <v/>
      </c>
      <c r="K52" s="105" t="str">
        <f t="shared" si="20"/>
        <v/>
      </c>
      <c r="L52" s="153" t="str">
        <f t="shared" si="20"/>
        <v/>
      </c>
      <c r="M52" s="153" t="str">
        <f t="shared" si="20"/>
        <v/>
      </c>
      <c r="N52" s="153" t="str">
        <f t="shared" si="20"/>
        <v/>
      </c>
      <c r="O52" s="29"/>
    </row>
    <row r="53" spans="1:15" x14ac:dyDescent="0.2">
      <c r="A53" s="53"/>
      <c r="B53" s="53"/>
      <c r="C53" s="53"/>
      <c r="D53" s="53"/>
      <c r="E53" s="53"/>
    </row>
  </sheetData>
  <mergeCells count="1">
    <mergeCell ref="A4:O4"/>
  </mergeCells>
  <printOptions horizontalCentered="1"/>
  <pageMargins left="0.70866141732283472" right="0.70866141732283472" top="0" bottom="0" header="0.31496062992125984" footer="0.31496062992125984"/>
  <pageSetup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Q45"/>
  <sheetViews>
    <sheetView topLeftCell="A2" zoomScale="96" zoomScaleNormal="96" workbookViewId="0">
      <pane xSplit="2" ySplit="7" topLeftCell="DX9" activePane="bottomRight" state="frozen"/>
      <selection activeCell="A2" sqref="A2"/>
      <selection pane="topRight" activeCell="C2" sqref="C2"/>
      <selection pane="bottomLeft" activeCell="A9" sqref="A9"/>
      <selection pane="bottomRight" activeCell="EM27" sqref="EM27"/>
    </sheetView>
  </sheetViews>
  <sheetFormatPr baseColWidth="10" defaultRowHeight="12.75" x14ac:dyDescent="0.2"/>
  <cols>
    <col min="1" max="1" width="19.5703125" customWidth="1"/>
    <col min="2" max="2" width="8.42578125" customWidth="1"/>
    <col min="3" max="3" width="6.85546875" customWidth="1"/>
    <col min="4" max="4" width="6.7109375" customWidth="1"/>
    <col min="5" max="5" width="7" customWidth="1"/>
    <col min="6" max="6" width="6.7109375" customWidth="1"/>
    <col min="7" max="7" width="7.140625" customWidth="1"/>
    <col min="8" max="8" width="6.85546875" customWidth="1"/>
    <col min="9" max="9" width="6.28515625" customWidth="1"/>
    <col min="10" max="10" width="7" customWidth="1"/>
    <col min="11" max="11" width="6.5703125" customWidth="1"/>
    <col min="12" max="12" width="6.7109375" customWidth="1"/>
    <col min="13" max="13" width="6.85546875" customWidth="1"/>
    <col min="14" max="14" width="6.42578125" customWidth="1"/>
    <col min="15" max="15" width="6.85546875" customWidth="1"/>
    <col min="16" max="16" width="6.7109375" customWidth="1"/>
    <col min="17" max="17" width="7" customWidth="1"/>
    <col min="18" max="18" width="6.7109375" customWidth="1"/>
    <col min="19" max="19" width="7.140625" customWidth="1"/>
    <col min="20" max="20" width="6.85546875" customWidth="1"/>
    <col min="21" max="21" width="6.28515625" customWidth="1"/>
    <col min="22" max="22" width="7" customWidth="1"/>
    <col min="23" max="23" width="6.5703125" customWidth="1"/>
    <col min="24" max="24" width="6.7109375" customWidth="1"/>
    <col min="25" max="25" width="6.85546875" customWidth="1"/>
    <col min="26" max="26" width="6.42578125" customWidth="1"/>
    <col min="27" max="27" width="6.85546875" customWidth="1"/>
    <col min="28" max="28" width="6.7109375" customWidth="1"/>
    <col min="29" max="29" width="7" customWidth="1"/>
    <col min="30" max="30" width="6.7109375" customWidth="1"/>
    <col min="31" max="31" width="7.140625" customWidth="1"/>
    <col min="32" max="32" width="6.85546875" customWidth="1"/>
    <col min="33" max="33" width="6.28515625" customWidth="1"/>
    <col min="34" max="34" width="7" customWidth="1"/>
    <col min="35" max="35" width="6.5703125" customWidth="1"/>
    <col min="36" max="36" width="6.7109375" customWidth="1"/>
    <col min="37" max="37" width="6.85546875" customWidth="1"/>
    <col min="38" max="38" width="6.42578125" customWidth="1"/>
    <col min="39" max="39" width="6.85546875" customWidth="1"/>
    <col min="40" max="40" width="6.7109375" customWidth="1"/>
    <col min="41" max="41" width="7" customWidth="1"/>
    <col min="42" max="42" width="6.7109375" customWidth="1"/>
    <col min="43" max="43" width="7.140625" customWidth="1"/>
    <col min="44" max="44" width="6.85546875" customWidth="1"/>
    <col min="45" max="45" width="6.28515625" customWidth="1"/>
    <col min="46" max="46" width="7" customWidth="1"/>
    <col min="47" max="47" width="6.5703125" customWidth="1"/>
    <col min="48" max="48" width="6.7109375" customWidth="1"/>
    <col min="49" max="49" width="6.85546875" customWidth="1"/>
    <col min="50" max="50" width="6.42578125" customWidth="1"/>
    <col min="51" max="51" width="6.85546875" customWidth="1"/>
    <col min="52" max="52" width="6.7109375" customWidth="1"/>
    <col min="53" max="53" width="7" customWidth="1"/>
    <col min="54" max="54" width="6.7109375" customWidth="1"/>
    <col min="55" max="55" width="7.140625" customWidth="1"/>
    <col min="56" max="56" width="6.85546875" customWidth="1"/>
    <col min="57" max="57" width="6.28515625" customWidth="1"/>
    <col min="58" max="58" width="7" customWidth="1"/>
    <col min="59" max="59" width="6.5703125" customWidth="1"/>
    <col min="60" max="60" width="6.7109375" customWidth="1"/>
    <col min="61" max="61" width="6.85546875" customWidth="1"/>
    <col min="62" max="62" width="6.42578125" customWidth="1"/>
    <col min="63" max="63" width="6.85546875" customWidth="1"/>
    <col min="64" max="64" width="6.7109375" customWidth="1"/>
    <col min="65" max="65" width="7" customWidth="1"/>
    <col min="66" max="66" width="6.7109375" customWidth="1"/>
    <col min="67" max="67" width="7.140625" customWidth="1"/>
    <col min="68" max="68" width="6.85546875" customWidth="1"/>
    <col min="69" max="69" width="6.28515625" customWidth="1"/>
    <col min="70" max="70" width="7" customWidth="1"/>
    <col min="71" max="71" width="6.5703125" customWidth="1"/>
    <col min="72" max="72" width="6.7109375" customWidth="1"/>
    <col min="73" max="73" width="6.85546875" customWidth="1"/>
    <col min="74" max="74" width="6.42578125" customWidth="1"/>
    <col min="75" max="75" width="6.85546875" customWidth="1"/>
    <col min="76" max="76" width="6.7109375" customWidth="1"/>
    <col min="77" max="77" width="7" customWidth="1"/>
    <col min="78" max="78" width="6.7109375" customWidth="1"/>
    <col min="79" max="79" width="7.140625" customWidth="1"/>
    <col min="80" max="80" width="6.85546875" customWidth="1"/>
    <col min="81" max="81" width="6.28515625" customWidth="1"/>
    <col min="82" max="82" width="7" customWidth="1"/>
    <col min="83" max="83" width="6.5703125" customWidth="1"/>
    <col min="84" max="84" width="6.7109375" customWidth="1"/>
    <col min="85" max="85" width="6.85546875" customWidth="1"/>
    <col min="86" max="86" width="6.42578125" customWidth="1"/>
    <col min="87" max="87" width="6.85546875" customWidth="1"/>
    <col min="88" max="88" width="6.7109375" customWidth="1"/>
    <col min="89" max="89" width="7" customWidth="1"/>
    <col min="90" max="90" width="6.7109375" customWidth="1"/>
    <col min="91" max="91" width="7.140625" customWidth="1"/>
    <col min="92" max="92" width="6.85546875" customWidth="1"/>
    <col min="93" max="93" width="6.28515625" customWidth="1"/>
    <col min="94" max="94" width="7" customWidth="1"/>
    <col min="95" max="95" width="6.5703125" customWidth="1"/>
    <col min="96" max="96" width="6.7109375" customWidth="1"/>
    <col min="97" max="97" width="6.85546875" customWidth="1"/>
    <col min="98" max="98" width="6.42578125" customWidth="1"/>
    <col min="147" max="147" width="9.42578125" customWidth="1"/>
  </cols>
  <sheetData>
    <row r="1" spans="1:147" x14ac:dyDescent="0.2">
      <c r="A1" s="1" t="s">
        <v>19</v>
      </c>
      <c r="C1" s="1"/>
      <c r="D1" s="1"/>
      <c r="E1" s="1"/>
      <c r="F1" s="1"/>
      <c r="G1" s="1"/>
      <c r="J1" s="1"/>
      <c r="K1" s="1"/>
      <c r="L1" s="1"/>
    </row>
    <row r="2" spans="1:147" x14ac:dyDescent="0.2">
      <c r="B2" s="1"/>
      <c r="C2" s="1" t="s">
        <v>20</v>
      </c>
      <c r="D2" s="1"/>
      <c r="E2" s="1"/>
      <c r="F2" s="1"/>
      <c r="G2" s="1"/>
      <c r="J2" s="1"/>
      <c r="K2" s="1"/>
      <c r="L2" s="1"/>
    </row>
    <row r="3" spans="1:147" x14ac:dyDescent="0.2">
      <c r="AA3" s="26"/>
    </row>
    <row r="4" spans="1:147" x14ac:dyDescent="0.2">
      <c r="A4" s="501" t="s">
        <v>43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</row>
    <row r="5" spans="1:147" ht="13.5" thickBot="1" x14ac:dyDescent="0.25"/>
    <row r="6" spans="1:147" s="115" customFormat="1" thickBot="1" x14ac:dyDescent="0.25">
      <c r="A6" s="109" t="s">
        <v>0</v>
      </c>
      <c r="B6" s="110" t="s">
        <v>1</v>
      </c>
      <c r="C6" s="111">
        <v>39814</v>
      </c>
      <c r="D6" s="112">
        <v>39845</v>
      </c>
      <c r="E6" s="111">
        <v>39873</v>
      </c>
      <c r="F6" s="112">
        <v>39904</v>
      </c>
      <c r="G6" s="111">
        <v>39934</v>
      </c>
      <c r="H6" s="112">
        <v>39965</v>
      </c>
      <c r="I6" s="111">
        <v>39995</v>
      </c>
      <c r="J6" s="112">
        <v>40026</v>
      </c>
      <c r="K6" s="111">
        <v>40057</v>
      </c>
      <c r="L6" s="112">
        <v>40087</v>
      </c>
      <c r="M6" s="111">
        <v>40118</v>
      </c>
      <c r="N6" s="113">
        <v>40148</v>
      </c>
      <c r="O6" s="114">
        <v>40179</v>
      </c>
      <c r="P6" s="111">
        <v>40210</v>
      </c>
      <c r="Q6" s="112">
        <v>40238</v>
      </c>
      <c r="R6" s="112">
        <v>40269</v>
      </c>
      <c r="S6" s="111">
        <v>40299</v>
      </c>
      <c r="T6" s="112">
        <v>40330</v>
      </c>
      <c r="U6" s="112">
        <v>40360</v>
      </c>
      <c r="V6" s="111">
        <v>40391</v>
      </c>
      <c r="W6" s="112">
        <v>40422</v>
      </c>
      <c r="X6" s="112">
        <v>40452</v>
      </c>
      <c r="Y6" s="111">
        <v>40483</v>
      </c>
      <c r="Z6" s="112">
        <v>40513</v>
      </c>
      <c r="AA6" s="112">
        <v>40544</v>
      </c>
      <c r="AB6" s="111">
        <v>40575</v>
      </c>
      <c r="AC6" s="112">
        <v>40603</v>
      </c>
      <c r="AD6" s="112">
        <v>40634</v>
      </c>
      <c r="AE6" s="111">
        <v>40664</v>
      </c>
      <c r="AF6" s="112">
        <v>40695</v>
      </c>
      <c r="AG6" s="112">
        <v>40725</v>
      </c>
      <c r="AH6" s="111">
        <v>40756</v>
      </c>
      <c r="AI6" s="112">
        <v>40787</v>
      </c>
      <c r="AJ6" s="112">
        <v>40817</v>
      </c>
      <c r="AK6" s="111">
        <v>40848</v>
      </c>
      <c r="AL6" s="112">
        <v>40878</v>
      </c>
      <c r="AM6" s="112">
        <v>40909</v>
      </c>
      <c r="AN6" s="111">
        <v>40940</v>
      </c>
      <c r="AO6" s="112">
        <v>40969</v>
      </c>
      <c r="AP6" s="112">
        <v>41000</v>
      </c>
      <c r="AQ6" s="111">
        <v>41030</v>
      </c>
      <c r="AR6" s="112">
        <v>41061</v>
      </c>
      <c r="AS6" s="111">
        <v>41091</v>
      </c>
      <c r="AT6" s="112">
        <v>41122</v>
      </c>
      <c r="AU6" s="112">
        <v>41153</v>
      </c>
      <c r="AV6" s="111">
        <v>41183</v>
      </c>
      <c r="AW6" s="112">
        <v>41214</v>
      </c>
      <c r="AX6" s="112">
        <v>41244</v>
      </c>
      <c r="AY6" s="111">
        <v>41275</v>
      </c>
      <c r="AZ6" s="112">
        <v>41306</v>
      </c>
      <c r="BA6" s="112">
        <v>41334</v>
      </c>
      <c r="BB6" s="111">
        <v>41365</v>
      </c>
      <c r="BC6" s="112">
        <v>41395</v>
      </c>
      <c r="BD6" s="112">
        <v>41426</v>
      </c>
      <c r="BE6" s="111">
        <v>41456</v>
      </c>
      <c r="BF6" s="112">
        <v>41487</v>
      </c>
      <c r="BG6" s="112">
        <v>41518</v>
      </c>
      <c r="BH6" s="111">
        <v>41548</v>
      </c>
      <c r="BI6" s="112">
        <v>41579</v>
      </c>
      <c r="BJ6" s="112">
        <v>41609</v>
      </c>
      <c r="BK6" s="111">
        <v>41640</v>
      </c>
      <c r="BL6" s="112">
        <v>41671</v>
      </c>
      <c r="BM6" s="112">
        <v>41699</v>
      </c>
      <c r="BN6" s="111">
        <v>41730</v>
      </c>
      <c r="BO6" s="112">
        <v>41760</v>
      </c>
      <c r="BP6" s="112">
        <v>41791</v>
      </c>
      <c r="BQ6" s="111">
        <v>41821</v>
      </c>
      <c r="BR6" s="112">
        <v>41852</v>
      </c>
      <c r="BS6" s="112">
        <v>41883</v>
      </c>
      <c r="BT6" s="111">
        <v>41913</v>
      </c>
      <c r="BU6" s="112">
        <v>41944</v>
      </c>
      <c r="BV6" s="113">
        <v>41974</v>
      </c>
      <c r="BW6" s="112">
        <v>42005</v>
      </c>
      <c r="BX6" s="113">
        <v>42036</v>
      </c>
      <c r="BY6" s="112">
        <v>42064</v>
      </c>
      <c r="BZ6" s="112">
        <v>42095</v>
      </c>
      <c r="CA6" s="113">
        <v>42125</v>
      </c>
      <c r="CB6" s="112">
        <v>42156</v>
      </c>
      <c r="CC6" s="112">
        <v>42186</v>
      </c>
      <c r="CD6" s="113">
        <v>42217</v>
      </c>
      <c r="CE6" s="112">
        <v>42248</v>
      </c>
      <c r="CF6" s="112">
        <v>42278</v>
      </c>
      <c r="CG6" s="112">
        <v>42309</v>
      </c>
      <c r="CH6" s="112">
        <v>42339</v>
      </c>
      <c r="CI6" s="112">
        <v>42370</v>
      </c>
      <c r="CJ6" s="112">
        <v>42401</v>
      </c>
      <c r="CK6" s="112">
        <v>42430</v>
      </c>
      <c r="CL6" s="112">
        <v>42461</v>
      </c>
      <c r="CM6" s="112">
        <v>42491</v>
      </c>
      <c r="CN6" s="112">
        <v>42522</v>
      </c>
      <c r="CO6" s="112">
        <v>42552</v>
      </c>
      <c r="CP6" s="112">
        <v>42583</v>
      </c>
      <c r="CQ6" s="112">
        <v>42614</v>
      </c>
      <c r="CR6" s="112">
        <v>42644</v>
      </c>
      <c r="CS6" s="112">
        <v>42675</v>
      </c>
      <c r="CT6" s="112">
        <v>42705</v>
      </c>
      <c r="CU6" s="112">
        <v>42736</v>
      </c>
      <c r="CV6" s="112">
        <v>42767</v>
      </c>
      <c r="CW6" s="112">
        <v>42795</v>
      </c>
      <c r="CX6" s="112">
        <v>42826</v>
      </c>
      <c r="CY6" s="112">
        <v>42856</v>
      </c>
      <c r="CZ6" s="112">
        <v>42887</v>
      </c>
      <c r="DA6" s="112">
        <v>42917</v>
      </c>
      <c r="DB6" s="112">
        <v>42948</v>
      </c>
      <c r="DC6" s="112">
        <v>42979</v>
      </c>
      <c r="DD6" s="112">
        <v>43009</v>
      </c>
      <c r="DE6" s="112">
        <v>43040</v>
      </c>
      <c r="DF6" s="112">
        <v>43070</v>
      </c>
      <c r="DG6" s="112">
        <v>43101</v>
      </c>
      <c r="DH6" s="112">
        <v>43132</v>
      </c>
      <c r="DI6" s="112">
        <v>43160</v>
      </c>
      <c r="DJ6" s="112">
        <v>43191</v>
      </c>
      <c r="DK6" s="112">
        <v>43221</v>
      </c>
      <c r="DL6" s="112">
        <v>43252</v>
      </c>
      <c r="DM6" s="112">
        <v>43282</v>
      </c>
      <c r="DN6" s="112">
        <v>43313</v>
      </c>
      <c r="DO6" s="112">
        <v>43344</v>
      </c>
      <c r="DP6" s="112">
        <v>43374</v>
      </c>
      <c r="DQ6" s="112">
        <v>43405</v>
      </c>
      <c r="DR6" s="112">
        <v>43435</v>
      </c>
      <c r="DS6" s="112">
        <v>44197</v>
      </c>
      <c r="DT6" s="112">
        <v>44228</v>
      </c>
      <c r="DU6" s="112">
        <v>44256</v>
      </c>
      <c r="DV6" s="112">
        <v>44287</v>
      </c>
      <c r="DW6" s="112">
        <v>44317</v>
      </c>
      <c r="DX6" s="112">
        <v>44348</v>
      </c>
      <c r="DY6" s="112">
        <v>44378</v>
      </c>
      <c r="DZ6" s="112">
        <v>44409</v>
      </c>
      <c r="EA6" s="112">
        <v>44440</v>
      </c>
      <c r="EB6" s="112">
        <v>44470</v>
      </c>
      <c r="EC6" s="112">
        <v>44501</v>
      </c>
      <c r="ED6" s="112">
        <v>44531</v>
      </c>
      <c r="EE6" s="112">
        <v>44562</v>
      </c>
      <c r="EF6" s="112">
        <v>44593</v>
      </c>
      <c r="EG6" s="112">
        <v>44621</v>
      </c>
      <c r="EH6" s="112">
        <v>44652</v>
      </c>
      <c r="EI6" s="112">
        <v>44682</v>
      </c>
      <c r="EJ6" s="112">
        <v>44713</v>
      </c>
      <c r="EK6" s="112">
        <v>44743</v>
      </c>
      <c r="EL6" s="112">
        <v>44774</v>
      </c>
      <c r="EM6" s="112">
        <v>44805</v>
      </c>
      <c r="EN6" s="112">
        <v>44835</v>
      </c>
      <c r="EO6" s="112">
        <v>44866</v>
      </c>
      <c r="EP6" s="112">
        <v>44896</v>
      </c>
      <c r="EQ6" s="112">
        <v>44927</v>
      </c>
    </row>
    <row r="7" spans="1:147" ht="3" customHeight="1" x14ac:dyDescent="0.2">
      <c r="A7" s="89"/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147" ht="3.75" customHeight="1" thickBot="1" x14ac:dyDescent="0.25"/>
    <row r="9" spans="1:147" x14ac:dyDescent="0.2">
      <c r="A9" s="6"/>
      <c r="B9" s="20" t="s">
        <v>4</v>
      </c>
      <c r="C9" s="12">
        <v>1.0714285714285714</v>
      </c>
      <c r="D9" s="12">
        <v>0.92916666666666681</v>
      </c>
      <c r="E9" s="12">
        <v>0.96538461538461529</v>
      </c>
      <c r="F9" s="12">
        <v>0.87250000000000005</v>
      </c>
      <c r="G9" s="12">
        <v>0.71666666666666667</v>
      </c>
      <c r="H9" s="12">
        <v>0.54583333333333328</v>
      </c>
      <c r="I9" s="12">
        <v>0.53749999999999998</v>
      </c>
      <c r="J9" s="27">
        <v>0.59615384615384603</v>
      </c>
      <c r="K9" s="25">
        <v>0.66</v>
      </c>
      <c r="L9" s="12">
        <v>0.52749999999999997</v>
      </c>
      <c r="M9" s="7">
        <v>0.53</v>
      </c>
      <c r="N9" s="7">
        <v>0.6</v>
      </c>
      <c r="O9" s="12">
        <v>0.63750000000000007</v>
      </c>
      <c r="P9" s="12">
        <v>0.64166666666666672</v>
      </c>
      <c r="Q9" s="12">
        <v>0.50928571428571423</v>
      </c>
      <c r="R9" s="12">
        <v>0.52500000000000002</v>
      </c>
      <c r="S9" s="12">
        <v>0.53076923076923066</v>
      </c>
      <c r="T9" s="12">
        <v>0.66538461538461546</v>
      </c>
      <c r="U9" s="12">
        <v>0.81818181818181823</v>
      </c>
      <c r="V9" s="27">
        <v>1.0033333333333332</v>
      </c>
      <c r="W9" s="25">
        <v>0.9916666666666667</v>
      </c>
      <c r="X9" s="12">
        <v>0.62416666666666687</v>
      </c>
      <c r="Y9" s="7">
        <v>0.48916666666666675</v>
      </c>
      <c r="Z9" s="7">
        <v>0.53333333333333321</v>
      </c>
      <c r="AA9" s="7">
        <v>0.66615384615384621</v>
      </c>
      <c r="AB9" s="7">
        <v>0.77083333333333337</v>
      </c>
      <c r="AC9" s="7">
        <v>0.64076923076923076</v>
      </c>
      <c r="AD9" s="7">
        <v>0.71250000000000002</v>
      </c>
      <c r="AE9" s="7">
        <v>0.68750000000000011</v>
      </c>
      <c r="AF9" s="7">
        <v>0.70833333333333337</v>
      </c>
      <c r="AG9" s="7">
        <v>0.65249999999999997</v>
      </c>
      <c r="AH9" s="7">
        <v>0.56923076923076921</v>
      </c>
      <c r="AI9" s="7">
        <v>0.78923076923076907</v>
      </c>
      <c r="AJ9" s="7">
        <v>0.94769230769230772</v>
      </c>
      <c r="AK9" s="7">
        <v>0.9423076923076924</v>
      </c>
      <c r="AL9" s="7">
        <v>0.91666666666666663</v>
      </c>
      <c r="AM9" s="7">
        <v>0.85769230769230775</v>
      </c>
      <c r="AN9" s="7">
        <v>0.89833333333333343</v>
      </c>
      <c r="AO9" s="7">
        <v>0.74615384615384628</v>
      </c>
      <c r="AP9" s="7">
        <v>0.70000000000000007</v>
      </c>
      <c r="AQ9" s="7">
        <v>0.7333333333333335</v>
      </c>
      <c r="AR9" s="7">
        <v>0.70416666666666672</v>
      </c>
      <c r="AS9" s="7">
        <v>0.64583333333333348</v>
      </c>
      <c r="AT9" s="7">
        <v>0.65000000000000013</v>
      </c>
      <c r="AU9" s="7">
        <v>0.77</v>
      </c>
      <c r="AV9" s="7">
        <v>0.81923076923076943</v>
      </c>
      <c r="AW9" s="7">
        <v>0.83166666666666667</v>
      </c>
      <c r="AX9" s="7">
        <v>0.95999999999999985</v>
      </c>
      <c r="AY9" s="7">
        <v>0.9307692307692309</v>
      </c>
      <c r="AZ9" s="7">
        <v>0.78636363636363638</v>
      </c>
      <c r="BA9" s="7">
        <v>0.70909090909090911</v>
      </c>
      <c r="BB9" s="7">
        <v>0.5692307692307691</v>
      </c>
      <c r="BC9" s="7">
        <v>0.69583333333333341</v>
      </c>
      <c r="BD9" s="7">
        <v>0.72916666666666663</v>
      </c>
      <c r="BE9" s="7">
        <v>1.1076923076923075</v>
      </c>
      <c r="BF9" s="7">
        <v>1.1541666666666666</v>
      </c>
      <c r="BG9" s="7">
        <v>1.2423076923076921</v>
      </c>
      <c r="BH9" s="7">
        <v>0.97916666666666685</v>
      </c>
      <c r="BI9" s="7">
        <v>0.77083333333333337</v>
      </c>
      <c r="BJ9" s="7">
        <v>0.72692307692307689</v>
      </c>
      <c r="BK9" s="7">
        <v>0.72692307692307689</v>
      </c>
      <c r="BL9" s="7">
        <v>0.61666666666666659</v>
      </c>
      <c r="BM9" s="7">
        <v>0.71923076923076934</v>
      </c>
      <c r="BN9" s="7">
        <v>0.73749999999999993</v>
      </c>
      <c r="BO9" s="7">
        <v>0.8125</v>
      </c>
      <c r="BP9" s="7">
        <v>0.74230769230769245</v>
      </c>
      <c r="BQ9" s="7">
        <v>0.55833333333333324</v>
      </c>
      <c r="BR9" s="7">
        <v>0.49615384615384617</v>
      </c>
      <c r="BS9" s="7">
        <v>0.43461538461538463</v>
      </c>
      <c r="BT9" s="7">
        <v>0.59615384615384615</v>
      </c>
      <c r="BU9" s="7">
        <v>0.72333333333333327</v>
      </c>
      <c r="BV9" s="7">
        <v>0.8</v>
      </c>
      <c r="BW9" s="7">
        <v>0.93494565217391301</v>
      </c>
      <c r="BX9" s="7">
        <v>1.1041106719367588</v>
      </c>
      <c r="BY9" s="7">
        <v>0.99906354515050144</v>
      </c>
      <c r="BZ9" s="7">
        <v>0.81333333333333335</v>
      </c>
      <c r="CA9" s="7">
        <v>0.67692307692307696</v>
      </c>
      <c r="CB9" s="7">
        <v>0.60884057971014494</v>
      </c>
      <c r="CC9" s="7">
        <v>0.63749999999999996</v>
      </c>
      <c r="CD9" s="7">
        <v>0.83846153846153837</v>
      </c>
      <c r="CE9" s="7">
        <v>1.0499999999999998</v>
      </c>
      <c r="CF9" s="7">
        <v>1.1821428571428569</v>
      </c>
      <c r="CG9" s="7">
        <v>1.4423076923076923</v>
      </c>
      <c r="CH9" s="7">
        <v>1.6708333333333334</v>
      </c>
      <c r="CI9" s="7">
        <f>+ACTUAL!C9</f>
        <v>0.84230769230769242</v>
      </c>
      <c r="CJ9" s="7">
        <f>+ACTUAL!D9</f>
        <v>1.0125000000000002</v>
      </c>
      <c r="CK9" s="7">
        <f>+ACTUAL!E9</f>
        <v>1.023076923076923</v>
      </c>
      <c r="CL9" s="7" t="str">
        <f>+ACTUAL!F9</f>
        <v/>
      </c>
      <c r="CM9" s="7">
        <f>+ACTUAL!G9</f>
        <v>1.125</v>
      </c>
      <c r="CN9" s="7">
        <f>+ACTUAL!H9</f>
        <v>1.3</v>
      </c>
      <c r="CO9" s="7">
        <f>+ACTUAL!I9</f>
        <v>0.99285714285714299</v>
      </c>
      <c r="CP9" s="7" t="str">
        <f>+ACTUAL!J9</f>
        <v/>
      </c>
      <c r="CQ9" s="7" t="str">
        <f>+ACTUAL!K9</f>
        <v/>
      </c>
      <c r="CR9" s="7" t="str">
        <f>+ACTUAL!L9</f>
        <v/>
      </c>
      <c r="CS9" s="7" t="str">
        <f>+ACTUAL!M9</f>
        <v/>
      </c>
      <c r="CT9" s="7" t="str">
        <f>+ACTUAL!N9</f>
        <v/>
      </c>
      <c r="CU9" s="93">
        <v>1.2710334448160536</v>
      </c>
      <c r="CV9" s="93">
        <v>1.0993478260869565</v>
      </c>
      <c r="CW9" s="48">
        <v>0.90384615384615385</v>
      </c>
      <c r="CX9" s="48">
        <v>0.61818181818181817</v>
      </c>
      <c r="CY9" s="48">
        <v>0.67307692307692313</v>
      </c>
      <c r="CZ9" s="48">
        <v>0.82916666666666672</v>
      </c>
      <c r="DA9" s="48">
        <v>0.77499999999999991</v>
      </c>
      <c r="DB9" s="48">
        <v>0.62083333333333324</v>
      </c>
      <c r="DC9" s="48">
        <v>0.66923076923076918</v>
      </c>
      <c r="DD9" s="27">
        <v>0.66153846153846141</v>
      </c>
      <c r="DE9" s="96">
        <v>0.70833333333333348</v>
      </c>
      <c r="DF9" s="37">
        <v>0.54</v>
      </c>
      <c r="DG9" s="93">
        <v>0.50615384615384618</v>
      </c>
      <c r="DH9" s="93">
        <v>0.5691666666666666</v>
      </c>
      <c r="DI9" s="48">
        <v>0.60416666666666663</v>
      </c>
      <c r="DJ9" s="48">
        <v>0.68461538461538451</v>
      </c>
      <c r="DK9" s="48">
        <v>0.70769230769230762</v>
      </c>
      <c r="DL9" s="48">
        <v>0.69166666666666654</v>
      </c>
      <c r="DM9" s="48">
        <v>0.69583333333333341</v>
      </c>
      <c r="DN9" s="48">
        <v>0.90769230769230758</v>
      </c>
      <c r="DO9" s="48">
        <v>1.1192391304347826</v>
      </c>
      <c r="DP9" s="27">
        <v>0.8846153846153848</v>
      </c>
      <c r="DQ9" s="85">
        <v>0.95416666666666661</v>
      </c>
      <c r="DR9" s="27">
        <v>1.0000000000000002</v>
      </c>
      <c r="DS9" s="37">
        <v>0.6791666666666667</v>
      </c>
      <c r="DT9" s="96">
        <v>0.72500000000000009</v>
      </c>
      <c r="DU9" s="96">
        <v>0.93571428571428561</v>
      </c>
      <c r="DV9" s="96">
        <v>0.8666666666666667</v>
      </c>
      <c r="DW9" s="96">
        <v>0.76923076923076927</v>
      </c>
      <c r="DX9" s="96">
        <v>0.92307692307692313</v>
      </c>
      <c r="DY9" s="96">
        <v>1.075</v>
      </c>
      <c r="DZ9" s="96">
        <v>1.0041666666666667</v>
      </c>
      <c r="EA9" s="96">
        <v>1.1499999999999999</v>
      </c>
      <c r="EB9" s="96">
        <v>1.1000000000000001</v>
      </c>
      <c r="EC9" s="96">
        <v>0.93333333333333346</v>
      </c>
      <c r="ED9" s="96">
        <v>1.0692307692307692</v>
      </c>
      <c r="EE9" s="93">
        <v>1.0846153846153845</v>
      </c>
      <c r="EF9" s="93">
        <v>1.2749999999999999</v>
      </c>
      <c r="EG9" s="48">
        <v>1.4000000000000001</v>
      </c>
      <c r="EH9" s="48">
        <v>1.6416666666666666</v>
      </c>
      <c r="EI9" s="48">
        <v>1.4076923076923078</v>
      </c>
      <c r="EJ9" s="48">
        <v>1.3583333333333336</v>
      </c>
      <c r="EK9" s="48">
        <v>1.4083333333333332</v>
      </c>
      <c r="EL9" s="48">
        <v>1.5166666666666666</v>
      </c>
      <c r="EM9" s="48">
        <v>1.880769230769231</v>
      </c>
      <c r="EN9" s="27">
        <v>2.1</v>
      </c>
      <c r="EO9" s="85">
        <v>2.0857142857142859</v>
      </c>
      <c r="EP9" s="184">
        <v>2.2884615384615388</v>
      </c>
      <c r="EQ9" s="125">
        <v>2.2799999999999998</v>
      </c>
    </row>
    <row r="10" spans="1:147" x14ac:dyDescent="0.2">
      <c r="A10" s="8" t="s">
        <v>5</v>
      </c>
      <c r="B10" s="21" t="s">
        <v>6</v>
      </c>
      <c r="C10" s="13">
        <v>0.8571428571428571</v>
      </c>
      <c r="D10" s="13">
        <v>0.72499999999999998</v>
      </c>
      <c r="E10" s="13">
        <v>0.74615384615384606</v>
      </c>
      <c r="F10" s="13">
        <v>0.66666666666666663</v>
      </c>
      <c r="G10" s="13">
        <v>0.4916666666666667</v>
      </c>
      <c r="H10" s="13">
        <v>0.33333333333333326</v>
      </c>
      <c r="I10" s="13">
        <v>0.3166666666666666</v>
      </c>
      <c r="J10" s="28">
        <v>0.37692307692307697</v>
      </c>
      <c r="K10" s="26">
        <v>0.41538461538461546</v>
      </c>
      <c r="L10" s="13">
        <v>0.29166666666666663</v>
      </c>
      <c r="M10" s="9">
        <v>0.3</v>
      </c>
      <c r="N10" s="26">
        <v>0.38571428571428568</v>
      </c>
      <c r="O10" s="13">
        <v>0.43333333333333335</v>
      </c>
      <c r="P10" s="13">
        <v>0.41666666666666669</v>
      </c>
      <c r="Q10" s="13">
        <v>0.29285714285714282</v>
      </c>
      <c r="R10" s="13">
        <v>0.27916666666666667</v>
      </c>
      <c r="S10" s="13">
        <v>0.28076923076923077</v>
      </c>
      <c r="T10" s="13">
        <v>0.40833333333333344</v>
      </c>
      <c r="U10" s="13">
        <v>0.54999999999999993</v>
      </c>
      <c r="V10" s="28">
        <v>0.70833333333333337</v>
      </c>
      <c r="W10" s="26">
        <v>0.60833333333333328</v>
      </c>
      <c r="X10" s="13">
        <v>0.32416666666666671</v>
      </c>
      <c r="Y10" s="9">
        <v>0.24083333333333337</v>
      </c>
      <c r="Z10" s="26">
        <v>0.30833333333333329</v>
      </c>
      <c r="AA10" s="9">
        <v>0.36923076923076931</v>
      </c>
      <c r="AB10" s="9">
        <v>0.47083333333333327</v>
      </c>
      <c r="AC10" s="9">
        <v>0.34230769230769226</v>
      </c>
      <c r="AD10" s="9">
        <v>0.41250000000000009</v>
      </c>
      <c r="AE10" s="9">
        <v>0.38750000000000001</v>
      </c>
      <c r="AF10" s="9">
        <v>0.40833333333333344</v>
      </c>
      <c r="AG10" s="9">
        <v>0.35416666666666657</v>
      </c>
      <c r="AH10" s="9">
        <v>0.28076923076923077</v>
      </c>
      <c r="AI10" s="9">
        <v>0.48461538461538461</v>
      </c>
      <c r="AJ10" s="9">
        <v>0.64615384615384619</v>
      </c>
      <c r="AK10" s="9">
        <v>0.64230769230769225</v>
      </c>
      <c r="AL10" s="9">
        <v>0.61666666666666659</v>
      </c>
      <c r="AM10" s="9">
        <v>0.55769230769230771</v>
      </c>
      <c r="AN10" s="9">
        <v>0.59583333333333333</v>
      </c>
      <c r="AO10" s="9">
        <v>0.44615384615384612</v>
      </c>
      <c r="AP10" s="9">
        <v>0.4</v>
      </c>
      <c r="AQ10" s="9">
        <v>0.43333333333333335</v>
      </c>
      <c r="AR10" s="9">
        <v>0.40416666666666673</v>
      </c>
      <c r="AS10" s="9">
        <v>0.34583333333333338</v>
      </c>
      <c r="AT10" s="9">
        <v>0.35</v>
      </c>
      <c r="AU10" s="9">
        <v>0.46666666666666673</v>
      </c>
      <c r="AV10" s="9">
        <v>0.51923076923076927</v>
      </c>
      <c r="AW10" s="9">
        <v>0.52916666666666667</v>
      </c>
      <c r="AX10" s="9">
        <v>0.65000000000000013</v>
      </c>
      <c r="AY10" s="9">
        <v>0.62692307692307681</v>
      </c>
      <c r="AZ10" s="9">
        <v>0.48636363636363628</v>
      </c>
      <c r="BA10" s="9">
        <v>0.40909090909090912</v>
      </c>
      <c r="BB10" s="9">
        <v>0.26923076923076916</v>
      </c>
      <c r="BC10" s="9">
        <v>0.39583333333333331</v>
      </c>
      <c r="BD10" s="9">
        <v>0.42916666666666675</v>
      </c>
      <c r="BE10" s="9">
        <v>0.80769230769230771</v>
      </c>
      <c r="BF10" s="9">
        <v>0.85</v>
      </c>
      <c r="BG10" s="9">
        <v>0.92307692307692324</v>
      </c>
      <c r="BH10" s="9">
        <v>0.66666666666666663</v>
      </c>
      <c r="BI10" s="9">
        <v>0.45833333333333343</v>
      </c>
      <c r="BJ10" s="9">
        <v>0.375</v>
      </c>
      <c r="BK10" s="9">
        <v>0.40769230769230769</v>
      </c>
      <c r="BL10" s="9">
        <v>0.29999999999999993</v>
      </c>
      <c r="BM10" s="9">
        <v>0.40769230769230774</v>
      </c>
      <c r="BN10" s="9">
        <v>0.40833333333333327</v>
      </c>
      <c r="BO10" s="9">
        <v>0.4916666666666667</v>
      </c>
      <c r="BP10" s="9">
        <v>0.40769230769230769</v>
      </c>
      <c r="BQ10" s="9">
        <v>0.23333333333333328</v>
      </c>
      <c r="BR10" s="9">
        <v>0.2</v>
      </c>
      <c r="BS10" s="9">
        <v>0.19615384615384618</v>
      </c>
      <c r="BT10" s="9">
        <v>0.27692307692307688</v>
      </c>
      <c r="BU10" s="9">
        <v>0.39166666666666666</v>
      </c>
      <c r="BV10" s="9">
        <v>0.48461538461538461</v>
      </c>
      <c r="BW10" s="9">
        <v>0.70994565217391303</v>
      </c>
      <c r="BX10" s="9">
        <v>0.81320158102766804</v>
      </c>
      <c r="BY10" s="9">
        <v>0.77598662207357871</v>
      </c>
      <c r="BZ10" s="9">
        <v>0.6133333333333334</v>
      </c>
      <c r="CA10" s="9">
        <v>0.46153846153846162</v>
      </c>
      <c r="CB10" s="9">
        <v>0.32550724637681155</v>
      </c>
      <c r="CC10" s="9">
        <v>0.36249999999999999</v>
      </c>
      <c r="CD10" s="9">
        <v>0.51538461538461533</v>
      </c>
      <c r="CE10" s="9">
        <v>0.73846153846153839</v>
      </c>
      <c r="CF10" s="9">
        <v>0.85</v>
      </c>
      <c r="CG10" s="9">
        <v>1.1230769230769229</v>
      </c>
      <c r="CH10" s="9">
        <v>1.3666666666666669</v>
      </c>
      <c r="CI10" s="9">
        <f>+ACTUAL!C10</f>
        <v>0.54230769230769227</v>
      </c>
      <c r="CJ10" s="9">
        <f>+ACTUAL!D10</f>
        <v>0.72083333333333333</v>
      </c>
      <c r="CK10" s="9">
        <f>+ACTUAL!E10</f>
        <v>0.72307692307692306</v>
      </c>
      <c r="CL10" s="9" t="str">
        <f>+ACTUAL!F10</f>
        <v/>
      </c>
      <c r="CM10" s="9">
        <f>+ACTUAL!G10</f>
        <v>0.82500000000000007</v>
      </c>
      <c r="CN10" s="9">
        <f>+ACTUAL!H10</f>
        <v>1</v>
      </c>
      <c r="CO10" s="9">
        <f>+ACTUAL!I10</f>
        <v>0.69285714285714284</v>
      </c>
      <c r="CP10" s="9" t="str">
        <f>+ACTUAL!J10</f>
        <v/>
      </c>
      <c r="CQ10" s="9" t="str">
        <f>+ACTUAL!K10</f>
        <v/>
      </c>
      <c r="CR10" s="9" t="str">
        <f>+ACTUAL!L10</f>
        <v/>
      </c>
      <c r="CS10" s="9" t="str">
        <f>+ACTUAL!M10</f>
        <v/>
      </c>
      <c r="CT10" s="9" t="str">
        <f>+ACTUAL!N10</f>
        <v/>
      </c>
      <c r="CU10" s="94">
        <v>1.0710334448160537</v>
      </c>
      <c r="CV10" s="94">
        <v>0.90434782608695663</v>
      </c>
      <c r="CW10" s="13">
        <v>0.7038461538461539</v>
      </c>
      <c r="CX10" s="13">
        <v>0.41818181818181821</v>
      </c>
      <c r="CY10" s="13">
        <v>0.48076923076923073</v>
      </c>
      <c r="CZ10" s="13">
        <v>0.62499999999999989</v>
      </c>
      <c r="DA10" s="13">
        <v>0.57499999999999996</v>
      </c>
      <c r="DB10" s="13">
        <v>0.42083333333333323</v>
      </c>
      <c r="DC10" s="13">
        <v>0.46923076923076928</v>
      </c>
      <c r="DD10" s="28">
        <v>0.46153846153846168</v>
      </c>
      <c r="DE10" s="26">
        <v>0.50833333333333341</v>
      </c>
      <c r="DF10" s="38">
        <v>0.34499999999999997</v>
      </c>
      <c r="DG10" s="94">
        <v>0.30769230769230771</v>
      </c>
      <c r="DH10" s="94">
        <v>0.37083333333333329</v>
      </c>
      <c r="DI10" s="13">
        <v>0.40416666666666673</v>
      </c>
      <c r="DJ10" s="13">
        <v>0.48461538461538467</v>
      </c>
      <c r="DK10" s="13">
        <v>0.50769230769230766</v>
      </c>
      <c r="DL10" s="13">
        <v>0.47500000000000009</v>
      </c>
      <c r="DM10" s="13">
        <v>0.49583333333333335</v>
      </c>
      <c r="DN10" s="13">
        <v>0.70769230769230762</v>
      </c>
      <c r="DO10" s="13">
        <v>0.91923913043478256</v>
      </c>
      <c r="DP10" s="28">
        <v>0.67692307692307674</v>
      </c>
      <c r="DQ10" s="22">
        <v>0.73333333333333306</v>
      </c>
      <c r="DR10" s="28">
        <v>0.79166666666666663</v>
      </c>
      <c r="DS10" s="38">
        <v>0.47916666666666669</v>
      </c>
      <c r="DT10" s="26">
        <v>0.52500000000000002</v>
      </c>
      <c r="DU10" s="26">
        <v>0.73571428571428565</v>
      </c>
      <c r="DV10" s="26">
        <v>0.66666666666666663</v>
      </c>
      <c r="DW10" s="26">
        <v>0.56923076923076921</v>
      </c>
      <c r="DX10" s="26">
        <v>0.72307692307692306</v>
      </c>
      <c r="DY10" s="26">
        <v>0.875</v>
      </c>
      <c r="DZ10" s="26">
        <v>0.8041666666666667</v>
      </c>
      <c r="EA10" s="26">
        <v>0.95000000000000018</v>
      </c>
      <c r="EB10" s="26">
        <v>0.89999999999999991</v>
      </c>
      <c r="EC10" s="26">
        <v>0.73333333333333328</v>
      </c>
      <c r="ED10" s="26">
        <v>0.86923076923076925</v>
      </c>
      <c r="EE10" s="94">
        <v>0.8846153846153848</v>
      </c>
      <c r="EF10" s="94">
        <v>1.0750000000000002</v>
      </c>
      <c r="EG10" s="13">
        <v>1.2000000000000002</v>
      </c>
      <c r="EH10" s="13">
        <v>1.4083333333333332</v>
      </c>
      <c r="EI10" s="13">
        <v>1.1076923076923075</v>
      </c>
      <c r="EJ10" s="13">
        <v>1.0583333333333333</v>
      </c>
      <c r="EK10" s="13">
        <v>1.1083333333333332</v>
      </c>
      <c r="EL10" s="13">
        <v>1.2166666666666663</v>
      </c>
      <c r="EM10" s="13">
        <v>1.5807692307692309</v>
      </c>
      <c r="EN10" s="28">
        <v>1.8071428571428569</v>
      </c>
      <c r="EO10" s="22">
        <v>1.7857142857142854</v>
      </c>
      <c r="EP10" s="185">
        <v>1.9884615384615383</v>
      </c>
      <c r="EQ10" s="125">
        <v>1.98</v>
      </c>
    </row>
    <row r="11" spans="1:147" ht="13.5" thickBot="1" x14ac:dyDescent="0.25">
      <c r="A11" s="10"/>
      <c r="B11" s="23" t="s">
        <v>7</v>
      </c>
      <c r="C11" s="13">
        <v>0.65714285714285714</v>
      </c>
      <c r="D11" s="13">
        <v>0.52500000000000002</v>
      </c>
      <c r="E11" s="14">
        <v>0.5461538461538461</v>
      </c>
      <c r="F11" s="13">
        <v>0.46666666666666662</v>
      </c>
      <c r="G11" s="14">
        <v>0.29583333333333334</v>
      </c>
      <c r="H11" s="14">
        <v>0.16666666666666663</v>
      </c>
      <c r="I11" s="14">
        <v>0.1583333333333333</v>
      </c>
      <c r="J11" s="29">
        <v>0.18846153846153849</v>
      </c>
      <c r="K11" s="26">
        <v>0.2153846153846154</v>
      </c>
      <c r="L11" s="13">
        <v>0.14583333333333331</v>
      </c>
      <c r="M11" s="11">
        <v>0.15</v>
      </c>
      <c r="N11" s="71">
        <v>0.19285714285714284</v>
      </c>
      <c r="O11" s="13">
        <v>0.23749999999999996</v>
      </c>
      <c r="P11" s="13">
        <v>0.21666666666666665</v>
      </c>
      <c r="Q11" s="14">
        <v>0.13928571428571429</v>
      </c>
      <c r="R11" s="13">
        <v>0.12916666666666668</v>
      </c>
      <c r="S11" s="14">
        <v>0.13076923076923078</v>
      </c>
      <c r="T11" s="14">
        <v>0.23749999999999996</v>
      </c>
      <c r="U11" s="14">
        <v>0.30000000000000004</v>
      </c>
      <c r="V11" s="29">
        <v>0.42499999999999999</v>
      </c>
      <c r="W11" s="26">
        <v>0.37083333333333335</v>
      </c>
      <c r="X11" s="13">
        <v>0.1558333333333333</v>
      </c>
      <c r="Y11" s="11">
        <v>0.1125</v>
      </c>
      <c r="Z11" s="71">
        <v>0.14583333333333331</v>
      </c>
      <c r="AA11" s="11">
        <v>0.18076923076923077</v>
      </c>
      <c r="AB11" s="11">
        <v>0.21666666666666667</v>
      </c>
      <c r="AC11" s="11">
        <v>0.1846153846153846</v>
      </c>
      <c r="AD11" s="11">
        <v>0.2166666666666667</v>
      </c>
      <c r="AE11" s="11">
        <v>0.17499999999999996</v>
      </c>
      <c r="AF11" s="11">
        <v>0.19999999999999998</v>
      </c>
      <c r="AG11" s="11">
        <v>0.17499999999999996</v>
      </c>
      <c r="AH11" s="11">
        <v>0.1230769230769231</v>
      </c>
      <c r="AI11" s="11">
        <v>0.21153846153846156</v>
      </c>
      <c r="AJ11" s="11">
        <v>0.35384615384615381</v>
      </c>
      <c r="AK11" s="11">
        <v>0.34230769230769226</v>
      </c>
      <c r="AL11" s="11">
        <v>0.3166666666666666</v>
      </c>
      <c r="AM11" s="11">
        <v>0.25769230769230772</v>
      </c>
      <c r="AN11" s="11">
        <v>0.3000000000000001</v>
      </c>
      <c r="AO11" s="11">
        <v>0.19615384615384618</v>
      </c>
      <c r="AP11" s="11">
        <v>0.19090909090909089</v>
      </c>
      <c r="AQ11" s="11">
        <v>0.1875</v>
      </c>
      <c r="AR11" s="11">
        <v>0.19583333333333333</v>
      </c>
      <c r="AS11" s="11">
        <v>0.1583333333333333</v>
      </c>
      <c r="AT11" s="11">
        <v>0.14999999999999997</v>
      </c>
      <c r="AU11" s="11">
        <v>0.19999999999999998</v>
      </c>
      <c r="AV11" s="11">
        <v>0.22692307692307698</v>
      </c>
      <c r="AW11" s="11">
        <v>0.23333333333333331</v>
      </c>
      <c r="AX11" s="11">
        <v>0.35000000000000003</v>
      </c>
      <c r="AY11" s="11">
        <v>0.32692307692307687</v>
      </c>
      <c r="AZ11" s="11">
        <v>0.22272727272727269</v>
      </c>
      <c r="BA11" s="11">
        <v>0.1818181818181818</v>
      </c>
      <c r="BB11" s="11">
        <v>0.13076923076923075</v>
      </c>
      <c r="BC11" s="11">
        <v>0.1875</v>
      </c>
      <c r="BD11" s="11">
        <v>0.19999999999999998</v>
      </c>
      <c r="BE11" s="11">
        <v>0.50769230769230778</v>
      </c>
      <c r="BF11" s="11">
        <v>0.54999999999999993</v>
      </c>
      <c r="BG11" s="11">
        <v>0.62307692307692308</v>
      </c>
      <c r="BH11" s="11">
        <v>0.36666666666666664</v>
      </c>
      <c r="BI11" s="11">
        <v>0.21666666666666667</v>
      </c>
      <c r="BJ11" s="11">
        <v>0.17499999999999999</v>
      </c>
      <c r="BK11" s="11">
        <v>0.18076923076923074</v>
      </c>
      <c r="BL11" s="11">
        <v>0.14999999999999997</v>
      </c>
      <c r="BM11" s="11">
        <v>0.1846153846153846</v>
      </c>
      <c r="BN11" s="11">
        <v>0.19166666666666668</v>
      </c>
      <c r="BO11" s="11">
        <v>0.21666666666666667</v>
      </c>
      <c r="BP11" s="11">
        <v>0.18461538461538457</v>
      </c>
      <c r="BQ11" s="11">
        <v>0.11666666666666664</v>
      </c>
      <c r="BR11" s="11">
        <v>0.1</v>
      </c>
      <c r="BS11" s="11">
        <v>0.1</v>
      </c>
      <c r="BT11" s="11">
        <v>0.13846153846153844</v>
      </c>
      <c r="BU11" s="11">
        <v>0.17916666666666667</v>
      </c>
      <c r="BV11" s="11">
        <v>0.21538461538461534</v>
      </c>
      <c r="BW11" s="11">
        <v>0.48494565217391311</v>
      </c>
      <c r="BX11" s="11">
        <v>0.61320158102766797</v>
      </c>
      <c r="BY11" s="11">
        <v>0.57598662207357865</v>
      </c>
      <c r="BZ11" s="11">
        <v>0.41333333333333327</v>
      </c>
      <c r="CA11" s="11">
        <v>0.26153846153846155</v>
      </c>
      <c r="CB11" s="11">
        <v>0.16300724637681158</v>
      </c>
      <c r="CC11" s="11">
        <v>0.16666666666666666</v>
      </c>
      <c r="CD11" s="11">
        <v>0.22307692307692314</v>
      </c>
      <c r="CE11" s="11">
        <v>0.4384615384615384</v>
      </c>
      <c r="CF11" s="11">
        <v>0.55000000000000004</v>
      </c>
      <c r="CG11" s="11">
        <v>0.82307692307692315</v>
      </c>
      <c r="CH11" s="11">
        <v>1.0666666666666667</v>
      </c>
      <c r="CI11" s="11">
        <f>+ACTUAL!C11</f>
        <v>0.3</v>
      </c>
      <c r="CJ11" s="11">
        <f>+ACTUAL!D11</f>
        <v>0.4291666666666667</v>
      </c>
      <c r="CK11" s="11">
        <f>+ACTUAL!E11</f>
        <v>0.42307692307692302</v>
      </c>
      <c r="CL11" s="11" t="str">
        <f>+ACTUAL!F11</f>
        <v/>
      </c>
      <c r="CM11" s="11">
        <f>+ACTUAL!G11</f>
        <v>0.52500000000000002</v>
      </c>
      <c r="CN11" s="11">
        <f>+ACTUAL!H11</f>
        <v>0.7</v>
      </c>
      <c r="CO11" s="11">
        <f>+ACTUAL!I11</f>
        <v>0.39285714285714279</v>
      </c>
      <c r="CP11" s="11" t="str">
        <f>+ACTUAL!J11</f>
        <v/>
      </c>
      <c r="CQ11" s="11" t="str">
        <f>+ACTUAL!K11</f>
        <v/>
      </c>
      <c r="CR11" s="11" t="str">
        <f>+ACTUAL!L11</f>
        <v/>
      </c>
      <c r="CS11" s="11" t="str">
        <f>+ACTUAL!M11</f>
        <v/>
      </c>
      <c r="CT11" s="11" t="str">
        <f>+ACTUAL!N11</f>
        <v/>
      </c>
      <c r="CU11" s="95">
        <v>0.8710334448160536</v>
      </c>
      <c r="CV11" s="95">
        <v>0.67101449275362324</v>
      </c>
      <c r="CW11" s="49">
        <v>0.50384615384615394</v>
      </c>
      <c r="CX11" s="49">
        <v>0.22727272727272727</v>
      </c>
      <c r="CY11" s="49">
        <v>0.28846153846153844</v>
      </c>
      <c r="CZ11" s="49">
        <v>0.43333333333333329</v>
      </c>
      <c r="DA11" s="49">
        <v>0.37083333333333335</v>
      </c>
      <c r="DB11" s="49">
        <v>0.23333333333333331</v>
      </c>
      <c r="DC11" s="49">
        <v>0.26923076923076922</v>
      </c>
      <c r="DD11" s="29">
        <v>0.26538461538461544</v>
      </c>
      <c r="DE11" s="97">
        <v>0.30833333333333329</v>
      </c>
      <c r="DF11" s="39">
        <v>0.17499999999999999</v>
      </c>
      <c r="DG11" s="95">
        <v>0.15384615384615385</v>
      </c>
      <c r="DH11" s="95">
        <v>0.17500000000000002</v>
      </c>
      <c r="DI11" s="49">
        <v>0.20416666666666664</v>
      </c>
      <c r="DJ11" s="49">
        <v>0.2846153846153846</v>
      </c>
      <c r="DK11" s="49">
        <v>0.31153846153846154</v>
      </c>
      <c r="DL11" s="49">
        <v>0.28333333333333333</v>
      </c>
      <c r="DM11" s="49">
        <v>0.29583333333333323</v>
      </c>
      <c r="DN11" s="49">
        <v>0.50769230769230766</v>
      </c>
      <c r="DO11" s="49">
        <v>0.7192391304347826</v>
      </c>
      <c r="DP11" s="29">
        <v>0.47692307692307701</v>
      </c>
      <c r="DQ11" s="86">
        <v>0.53333333333333344</v>
      </c>
      <c r="DR11" s="29">
        <v>0.59166666666666645</v>
      </c>
      <c r="DS11" s="39">
        <v>0.27916666666666667</v>
      </c>
      <c r="DT11" s="97">
        <v>0.32499999999999996</v>
      </c>
      <c r="DU11" s="97">
        <v>0.5357142857142857</v>
      </c>
      <c r="DV11" s="97">
        <v>0.46666666666666662</v>
      </c>
      <c r="DW11" s="97">
        <v>0.36923076923076931</v>
      </c>
      <c r="DX11" s="97">
        <v>0.52307692307692311</v>
      </c>
      <c r="DY11" s="97">
        <v>0.67499999999999982</v>
      </c>
      <c r="DZ11" s="97">
        <v>0.60416666666666663</v>
      </c>
      <c r="EA11" s="97">
        <v>0.74999999999999989</v>
      </c>
      <c r="EB11" s="97">
        <v>0.70000000000000007</v>
      </c>
      <c r="EC11" s="97">
        <v>0.53333333333333333</v>
      </c>
      <c r="ED11" s="97">
        <v>0.66923076923076918</v>
      </c>
      <c r="EE11" s="95">
        <v>0.68461538461538463</v>
      </c>
      <c r="EF11" s="95">
        <v>0.87499999999999989</v>
      </c>
      <c r="EG11" s="49">
        <v>1.0769230769230769</v>
      </c>
      <c r="EH11" s="49">
        <v>1.175</v>
      </c>
      <c r="EI11" s="49">
        <v>0.8076923076923076</v>
      </c>
      <c r="EJ11" s="49">
        <v>0.7583333333333333</v>
      </c>
      <c r="EK11" s="49">
        <v>0.80833333333333324</v>
      </c>
      <c r="EL11" s="49">
        <v>0.91666666666666685</v>
      </c>
      <c r="EM11" s="49">
        <v>1.2884615384615385</v>
      </c>
      <c r="EN11" s="29">
        <v>1.5071428571428567</v>
      </c>
      <c r="EO11" s="86">
        <v>1.5</v>
      </c>
      <c r="EP11" s="186">
        <v>1.6884615384615382</v>
      </c>
      <c r="EQ11" s="125">
        <v>1.68</v>
      </c>
    </row>
    <row r="12" spans="1:147" x14ac:dyDescent="0.2">
      <c r="A12" s="6"/>
      <c r="B12" s="6" t="s">
        <v>4</v>
      </c>
      <c r="C12" s="12">
        <v>1.1142857142857143</v>
      </c>
      <c r="D12" s="12">
        <v>0.91666666666666685</v>
      </c>
      <c r="E12" s="12">
        <v>0.96153846153846168</v>
      </c>
      <c r="F12" s="12">
        <v>1.2208333333333334</v>
      </c>
      <c r="G12" s="12">
        <v>1.0733333333333335</v>
      </c>
      <c r="H12" s="12">
        <v>0.97500000000000009</v>
      </c>
      <c r="I12" s="12">
        <v>1.0583333333333333</v>
      </c>
      <c r="J12" s="27">
        <v>1.2423076923076921</v>
      </c>
      <c r="K12" s="25">
        <v>1.2807692307692309</v>
      </c>
      <c r="L12" s="12">
        <v>1.325</v>
      </c>
      <c r="M12" s="7">
        <v>1.4</v>
      </c>
      <c r="N12" s="12">
        <v>1.1428571428571428</v>
      </c>
      <c r="O12" s="12">
        <v>1.0583333333333333</v>
      </c>
      <c r="P12" s="12">
        <v>1.0458333333333332</v>
      </c>
      <c r="Q12" s="12">
        <v>0.97357142857142875</v>
      </c>
      <c r="R12" s="12">
        <v>1.0250000000000001</v>
      </c>
      <c r="S12" s="12">
        <v>0.84615384615384626</v>
      </c>
      <c r="T12" s="12">
        <v>0.94166666666666676</v>
      </c>
      <c r="U12" s="12">
        <v>1.0818181818181818</v>
      </c>
      <c r="V12" s="27">
        <v>1.1091666666666666</v>
      </c>
      <c r="W12" s="25">
        <v>1.2091666666666667</v>
      </c>
      <c r="X12" s="12">
        <v>1.291666666666667</v>
      </c>
      <c r="Y12" s="7">
        <v>1.3475000000000001</v>
      </c>
      <c r="Z12" s="12">
        <v>1.5491666666666666</v>
      </c>
      <c r="AA12" s="7">
        <v>1.4384615384615385</v>
      </c>
      <c r="AB12" s="7">
        <v>1.2041666666666664</v>
      </c>
      <c r="AC12" s="7">
        <v>0.95384615384615357</v>
      </c>
      <c r="AD12" s="7">
        <v>1.0249999999999999</v>
      </c>
      <c r="AE12" s="7">
        <v>0.96250000000000002</v>
      </c>
      <c r="AF12" s="7">
        <v>1.0708333333333331</v>
      </c>
      <c r="AG12" s="7">
        <v>1.0166666666666668</v>
      </c>
      <c r="AH12" s="7">
        <v>1.083076923076923</v>
      </c>
      <c r="AI12" s="7">
        <v>1.2769230769230773</v>
      </c>
      <c r="AJ12" s="7">
        <v>1.4230769230769231</v>
      </c>
      <c r="AK12" s="7">
        <v>1.3769230769230771</v>
      </c>
      <c r="AL12" s="7">
        <v>1.239166666666667</v>
      </c>
      <c r="AM12" s="7">
        <v>1.1115384615384616</v>
      </c>
      <c r="AN12" s="7">
        <v>0.82500000000000007</v>
      </c>
      <c r="AO12" s="7">
        <v>0.79615384615384621</v>
      </c>
      <c r="AP12" s="7">
        <v>0.87727272727272732</v>
      </c>
      <c r="AQ12" s="7">
        <v>1.0250000000000001</v>
      </c>
      <c r="AR12" s="7">
        <v>0.92499999999999993</v>
      </c>
      <c r="AS12" s="7">
        <v>0.89166666666666661</v>
      </c>
      <c r="AT12" s="7">
        <v>1.023076923076923</v>
      </c>
      <c r="AU12" s="7">
        <v>1.5491666666666664</v>
      </c>
      <c r="AV12" s="7">
        <v>2.5192307692307692</v>
      </c>
      <c r="AW12" s="7">
        <v>1.9833333333333334</v>
      </c>
      <c r="AX12" s="7">
        <v>1.863636363636364</v>
      </c>
      <c r="AY12" s="7">
        <v>1.3661538461538463</v>
      </c>
      <c r="AZ12" s="7">
        <v>1.0181818181818181</v>
      </c>
      <c r="BA12" s="7">
        <v>0.9545454545454547</v>
      </c>
      <c r="BB12" s="7">
        <v>0.99230769230769234</v>
      </c>
      <c r="BC12" s="7">
        <v>1.0499999999999998</v>
      </c>
      <c r="BD12" s="7">
        <v>1.0249999999999999</v>
      </c>
      <c r="BE12" s="7">
        <v>1.1576923076923076</v>
      </c>
      <c r="BF12" s="7">
        <v>1.5166666666666668</v>
      </c>
      <c r="BG12" s="7">
        <v>1.2423076923076921</v>
      </c>
      <c r="BH12" s="7">
        <v>1.2500000000000002</v>
      </c>
      <c r="BI12" s="7">
        <v>1.3833333333333335</v>
      </c>
      <c r="BJ12" s="7">
        <v>1.4750000000000001</v>
      </c>
      <c r="BK12" s="7">
        <v>1.3538461538461539</v>
      </c>
      <c r="BL12" s="7">
        <v>1.1958333333333331</v>
      </c>
      <c r="BM12" s="7">
        <v>1.2346153846153847</v>
      </c>
      <c r="BN12" s="7">
        <v>1.2374999999999998</v>
      </c>
      <c r="BO12" s="7">
        <v>1.175</v>
      </c>
      <c r="BP12" s="7">
        <v>0.96538461538461529</v>
      </c>
      <c r="BQ12" s="7">
        <v>0.92499999999999982</v>
      </c>
      <c r="BR12" s="7">
        <v>0.88846153846153864</v>
      </c>
      <c r="BS12" s="7">
        <v>0.9076923076923078</v>
      </c>
      <c r="BT12" s="7">
        <v>0.9307692307692309</v>
      </c>
      <c r="BU12" s="7">
        <v>1.1583333333333334</v>
      </c>
      <c r="BV12" s="7">
        <v>1.2730769230769232</v>
      </c>
      <c r="BW12" s="7">
        <v>1.2605978260869566</v>
      </c>
      <c r="BX12" s="7">
        <v>1.3996837944664031</v>
      </c>
      <c r="BY12" s="7">
        <v>1.1715384615384612</v>
      </c>
      <c r="BZ12" s="7">
        <v>1.1408333333333334</v>
      </c>
      <c r="CA12" s="7">
        <v>1.1438461538461537</v>
      </c>
      <c r="CB12" s="7">
        <v>1.0592753623188405</v>
      </c>
      <c r="CC12" s="7">
        <v>1.135</v>
      </c>
      <c r="CD12" s="7">
        <v>1.2423076923076921</v>
      </c>
      <c r="CE12" s="7">
        <v>1.7846153846153845</v>
      </c>
      <c r="CF12" s="7">
        <v>2.6</v>
      </c>
      <c r="CG12" s="7">
        <v>2.8307692307692309</v>
      </c>
      <c r="CH12" s="7">
        <v>2.1749999999999998</v>
      </c>
      <c r="CI12" s="7">
        <f>+ACTUAL!C13</f>
        <v>2.4692307692307693</v>
      </c>
      <c r="CJ12" s="7">
        <f>+ACTUAL!D13</f>
        <v>2.3499999999999996</v>
      </c>
      <c r="CK12" s="7">
        <f>+ACTUAL!E13</f>
        <v>2.0615384615384618</v>
      </c>
      <c r="CL12" s="7" t="str">
        <f>+ACTUAL!F13</f>
        <v/>
      </c>
      <c r="CM12" s="7">
        <f>+ACTUAL!G13</f>
        <v>2.2833333333333332</v>
      </c>
      <c r="CN12" s="7">
        <f>+ACTUAL!H13</f>
        <v>2.6</v>
      </c>
      <c r="CO12" s="7">
        <f>+ACTUAL!I13</f>
        <v>2.2071428571428569</v>
      </c>
      <c r="CP12" s="7" t="str">
        <f>+ACTUAL!J13</f>
        <v/>
      </c>
      <c r="CQ12" s="7" t="str">
        <f>+ACTUAL!K13</f>
        <v/>
      </c>
      <c r="CR12" s="7" t="str">
        <f>+ACTUAL!L13</f>
        <v/>
      </c>
      <c r="CS12" s="7" t="str">
        <f>+ACTUAL!M13</f>
        <v/>
      </c>
      <c r="CT12" s="7" t="str">
        <f>+ACTUAL!N13</f>
        <v/>
      </c>
      <c r="CU12" s="93">
        <v>2.2749458193979932</v>
      </c>
      <c r="CV12" s="48">
        <v>2.0666666666666669</v>
      </c>
      <c r="CW12" s="48">
        <v>1.953846153846154</v>
      </c>
      <c r="CX12" s="48">
        <v>1.2454545454545451</v>
      </c>
      <c r="CY12" s="48">
        <v>1.4307692307692308</v>
      </c>
      <c r="CZ12" s="48">
        <v>1.5</v>
      </c>
      <c r="DA12" s="48">
        <v>1.4833333333333334</v>
      </c>
      <c r="DB12" s="48">
        <v>1.5499999999999998</v>
      </c>
      <c r="DC12" s="48">
        <v>1.4769230769230766</v>
      </c>
      <c r="DD12" s="27">
        <v>1.3692307692307695</v>
      </c>
      <c r="DE12" s="96">
        <v>1.4333333333333336</v>
      </c>
      <c r="DF12" s="37">
        <v>1.4600000000000002</v>
      </c>
      <c r="DG12" s="93">
        <v>1.3846153846153846</v>
      </c>
      <c r="DH12" s="48">
        <v>1.3291666666666668</v>
      </c>
      <c r="DI12" s="48">
        <v>0.86666666666666659</v>
      </c>
      <c r="DJ12" s="48">
        <v>1.1115384615384614</v>
      </c>
      <c r="DK12" s="48">
        <v>1.1846153846153846</v>
      </c>
      <c r="DL12" s="48">
        <v>1.1416666666666664</v>
      </c>
      <c r="DM12" s="48">
        <v>1.1083333333333332</v>
      </c>
      <c r="DN12" s="48">
        <v>1.3384615384615384</v>
      </c>
      <c r="DO12" s="48">
        <v>1.8271739130434781</v>
      </c>
      <c r="DP12" s="27">
        <v>2.1384615384615384</v>
      </c>
      <c r="DQ12" s="85">
        <v>2.3083333333333331</v>
      </c>
      <c r="DR12" s="27">
        <v>2.4583333333333335</v>
      </c>
      <c r="DS12" s="37">
        <v>2.0583333333333331</v>
      </c>
      <c r="DT12" s="96">
        <v>1.6583333333333332</v>
      </c>
      <c r="DU12" s="96">
        <v>1.9</v>
      </c>
      <c r="DV12" s="96">
        <v>1.8583333333333336</v>
      </c>
      <c r="DW12" s="96">
        <v>1.5</v>
      </c>
      <c r="DX12" s="96">
        <v>1.6384615384615384</v>
      </c>
      <c r="DY12" s="96">
        <v>1.55</v>
      </c>
      <c r="DZ12" s="96">
        <v>1.5708333333333335</v>
      </c>
      <c r="EA12" s="96">
        <v>1.7416666666666669</v>
      </c>
      <c r="EB12" s="96">
        <v>1.7666666666666666</v>
      </c>
      <c r="EC12" s="96">
        <v>1.6583333333333332</v>
      </c>
      <c r="ED12" s="96">
        <v>1.9076923076923076</v>
      </c>
      <c r="EE12" s="93">
        <v>1.5923076923076922</v>
      </c>
      <c r="EF12" s="48">
        <v>1.8000000000000005</v>
      </c>
      <c r="EG12" s="48">
        <v>1.8307692307692309</v>
      </c>
      <c r="EH12" s="48">
        <v>2.3250000000000002</v>
      </c>
      <c r="EI12" s="48">
        <v>2.0076923076923077</v>
      </c>
      <c r="EJ12" s="48">
        <v>2.0666666666666664</v>
      </c>
      <c r="EK12" s="48">
        <v>2.2416666666666667</v>
      </c>
      <c r="EL12" s="48">
        <v>2.7916666666666665</v>
      </c>
      <c r="EM12" s="48">
        <v>4.138461538461538</v>
      </c>
      <c r="EN12" s="27">
        <v>4.3</v>
      </c>
      <c r="EO12" s="85">
        <v>4.45</v>
      </c>
      <c r="EP12" s="184">
        <v>4.8615384615384611</v>
      </c>
      <c r="EQ12" s="125">
        <v>4.17</v>
      </c>
    </row>
    <row r="13" spans="1:147" x14ac:dyDescent="0.2">
      <c r="A13" s="8" t="s">
        <v>8</v>
      </c>
      <c r="B13" s="8" t="s">
        <v>6</v>
      </c>
      <c r="C13" s="13">
        <v>0.91428571428571437</v>
      </c>
      <c r="D13" s="13">
        <v>0.70833333333333337</v>
      </c>
      <c r="E13" s="13">
        <v>0.73846153846153861</v>
      </c>
      <c r="F13" s="13">
        <v>1.0166666666666666</v>
      </c>
      <c r="G13" s="13">
        <v>0.84166666666666679</v>
      </c>
      <c r="H13" s="13">
        <v>0.76666666666666661</v>
      </c>
      <c r="I13" s="13">
        <v>0.84166666666666679</v>
      </c>
      <c r="J13" s="28">
        <v>0.99230769230769234</v>
      </c>
      <c r="K13" s="26">
        <v>1.0153846153846153</v>
      </c>
      <c r="L13" s="13">
        <v>1.0249999999999999</v>
      </c>
      <c r="M13" s="9">
        <v>1.1000000000000001</v>
      </c>
      <c r="N13" s="26">
        <v>0.91428571428571437</v>
      </c>
      <c r="O13" s="13">
        <v>0.85000000000000009</v>
      </c>
      <c r="P13" s="13">
        <v>0.83333333333333348</v>
      </c>
      <c r="Q13" s="13">
        <v>0.72857142857142854</v>
      </c>
      <c r="R13" s="13">
        <v>0.72500000000000009</v>
      </c>
      <c r="S13" s="13">
        <v>0.54230769230769238</v>
      </c>
      <c r="T13" s="13">
        <v>0.64583333333333315</v>
      </c>
      <c r="U13" s="13">
        <v>0.78181818181818175</v>
      </c>
      <c r="V13" s="28">
        <v>0.8125</v>
      </c>
      <c r="W13" s="26">
        <v>0.92499999999999993</v>
      </c>
      <c r="X13" s="13">
        <v>0.9916666666666667</v>
      </c>
      <c r="Y13" s="9">
        <v>1.0475000000000001</v>
      </c>
      <c r="Z13" s="26">
        <v>1.2458333333333333</v>
      </c>
      <c r="AA13" s="9">
        <v>1.1384615384615384</v>
      </c>
      <c r="AB13" s="9">
        <v>0.90416666666666667</v>
      </c>
      <c r="AC13" s="9">
        <v>0.65384615384615397</v>
      </c>
      <c r="AD13" s="9">
        <v>0.72499999999999998</v>
      </c>
      <c r="AE13" s="9">
        <v>0.66249999999999998</v>
      </c>
      <c r="AF13" s="9">
        <v>0.77083333333333315</v>
      </c>
      <c r="AG13" s="9">
        <v>0.71666666666666667</v>
      </c>
      <c r="AH13" s="9">
        <v>0.78461538461538471</v>
      </c>
      <c r="AI13" s="9">
        <v>0.97692307692307689</v>
      </c>
      <c r="AJ13" s="9">
        <v>1.046153846153846</v>
      </c>
      <c r="AK13" s="9">
        <v>1.0538461538461539</v>
      </c>
      <c r="AL13" s="9">
        <v>0.94166666666666676</v>
      </c>
      <c r="AM13" s="9">
        <v>0.8076923076923076</v>
      </c>
      <c r="AN13" s="9">
        <v>0.52500000000000002</v>
      </c>
      <c r="AO13" s="9">
        <v>0.49615384615384617</v>
      </c>
      <c r="AP13" s="9">
        <v>0.57727272727272727</v>
      </c>
      <c r="AQ13" s="9">
        <v>0.72499999999999998</v>
      </c>
      <c r="AR13" s="9">
        <v>0.62500000000000011</v>
      </c>
      <c r="AS13" s="9">
        <v>0.59166666666666656</v>
      </c>
      <c r="AT13" s="9">
        <v>0.72307692307692328</v>
      </c>
      <c r="AU13" s="9">
        <v>1.2250000000000003</v>
      </c>
      <c r="AV13" s="9">
        <v>2.1846153846153844</v>
      </c>
      <c r="AW13" s="9">
        <v>1.6666666666666667</v>
      </c>
      <c r="AX13" s="9">
        <v>1.5636363636363639</v>
      </c>
      <c r="AY13" s="9">
        <v>1.0461538461538462</v>
      </c>
      <c r="AZ13" s="9">
        <v>0.71818181818181825</v>
      </c>
      <c r="BA13" s="9">
        <v>0.65454545454545454</v>
      </c>
      <c r="BB13" s="9">
        <v>0.69230769230769229</v>
      </c>
      <c r="BC13" s="9">
        <v>0.75</v>
      </c>
      <c r="BD13" s="9">
        <v>0.72500000000000009</v>
      </c>
      <c r="BE13" s="9">
        <v>0.85384615384615392</v>
      </c>
      <c r="BF13" s="9">
        <v>1.2083333333333333</v>
      </c>
      <c r="BG13" s="9">
        <v>0.93846153846153868</v>
      </c>
      <c r="BH13" s="9">
        <v>0.94166666666666676</v>
      </c>
      <c r="BI13" s="9">
        <v>1.0833333333333335</v>
      </c>
      <c r="BJ13" s="9">
        <v>1.1500000000000001</v>
      </c>
      <c r="BK13" s="9">
        <v>1.0538461538461539</v>
      </c>
      <c r="BL13" s="9">
        <v>0.89166666666666694</v>
      </c>
      <c r="BM13" s="9">
        <v>0.9307692307692309</v>
      </c>
      <c r="BN13" s="9">
        <v>0.92500000000000016</v>
      </c>
      <c r="BO13" s="9">
        <v>0.87499999999999989</v>
      </c>
      <c r="BP13" s="9">
        <v>0.66153846153846152</v>
      </c>
      <c r="BQ13" s="9">
        <v>0.59166666666666667</v>
      </c>
      <c r="BR13" s="9">
        <v>0.58461538461538454</v>
      </c>
      <c r="BS13" s="9">
        <v>0.60769230769230775</v>
      </c>
      <c r="BT13" s="9">
        <v>0.63076923076923075</v>
      </c>
      <c r="BU13" s="9">
        <v>0.85833333333333339</v>
      </c>
      <c r="BV13" s="9">
        <v>0.96923076923076923</v>
      </c>
      <c r="BW13" s="9">
        <v>0.99184782608695665</v>
      </c>
      <c r="BX13" s="9">
        <v>1.1087747035573121</v>
      </c>
      <c r="BY13" s="9">
        <v>0.9407692307692308</v>
      </c>
      <c r="BZ13" s="9">
        <v>0.9408333333333333</v>
      </c>
      <c r="CA13" s="9">
        <v>0.92846153846153845</v>
      </c>
      <c r="CB13" s="9">
        <v>0.76760869565217404</v>
      </c>
      <c r="CC13" s="9">
        <v>0.79999999999999993</v>
      </c>
      <c r="CD13" s="9">
        <v>0.93846153846153857</v>
      </c>
      <c r="CE13" s="9">
        <v>1.4384615384615387</v>
      </c>
      <c r="CF13" s="9">
        <v>2.1999999999999997</v>
      </c>
      <c r="CG13" s="9">
        <v>2.430769230769231</v>
      </c>
      <c r="CH13" s="9">
        <v>1.7750000000000001</v>
      </c>
      <c r="CI13" s="9">
        <f>+ACTUAL!C14</f>
        <v>2.1692307692307691</v>
      </c>
      <c r="CJ13" s="9">
        <f>+ACTUAL!D14</f>
        <v>2.0499999999999998</v>
      </c>
      <c r="CK13" s="9">
        <f>+ACTUAL!E14</f>
        <v>1.7615384615384611</v>
      </c>
      <c r="CL13" s="9" t="str">
        <f>+ACTUAL!F14</f>
        <v/>
      </c>
      <c r="CM13" s="9">
        <f>+ACTUAL!G14</f>
        <v>1.9833333333333334</v>
      </c>
      <c r="CN13" s="9">
        <f>+ACTUAL!H14</f>
        <v>2.2999999999999998</v>
      </c>
      <c r="CO13" s="9">
        <f>+ACTUAL!I14</f>
        <v>1.9142857142857139</v>
      </c>
      <c r="CP13" s="9" t="str">
        <f>+ACTUAL!J14</f>
        <v/>
      </c>
      <c r="CQ13" s="9" t="str">
        <f>+ACTUAL!K14</f>
        <v/>
      </c>
      <c r="CR13" s="9" t="str">
        <f>+ACTUAL!L14</f>
        <v/>
      </c>
      <c r="CS13" s="9" t="str">
        <f>+ACTUAL!M14</f>
        <v/>
      </c>
      <c r="CT13" s="9" t="str">
        <f>+ACTUAL!N14</f>
        <v/>
      </c>
      <c r="CU13" s="94">
        <v>2.0749458193979935</v>
      </c>
      <c r="CV13" s="13">
        <v>1.8250000000000002</v>
      </c>
      <c r="CW13" s="13">
        <v>1.7538461538461545</v>
      </c>
      <c r="CX13" s="13">
        <v>1.0454545454545456</v>
      </c>
      <c r="CY13" s="13">
        <v>1.2307692307692311</v>
      </c>
      <c r="CZ13" s="13">
        <v>1.3</v>
      </c>
      <c r="DA13" s="13">
        <v>1.2833333333333334</v>
      </c>
      <c r="DB13" s="13">
        <v>1.3500000000000003</v>
      </c>
      <c r="DC13" s="13">
        <v>1.2769230769230768</v>
      </c>
      <c r="DD13" s="28">
        <v>1.1692307692307693</v>
      </c>
      <c r="DE13" s="26">
        <v>1.2333333333333336</v>
      </c>
      <c r="DF13" s="38">
        <v>1.26</v>
      </c>
      <c r="DG13" s="94">
        <v>1.1846153846153844</v>
      </c>
      <c r="DH13" s="13">
        <v>1.1291666666666664</v>
      </c>
      <c r="DI13" s="13">
        <v>0.66666666666666685</v>
      </c>
      <c r="DJ13" s="13">
        <v>0.9076923076923078</v>
      </c>
      <c r="DK13" s="13">
        <v>0.98461538461538467</v>
      </c>
      <c r="DL13" s="13">
        <v>0.94166666666666676</v>
      </c>
      <c r="DM13" s="13">
        <v>0.90833333333333355</v>
      </c>
      <c r="DN13" s="13">
        <v>1.1384615384615384</v>
      </c>
      <c r="DO13" s="13">
        <v>1.6271739130434784</v>
      </c>
      <c r="DP13" s="28">
        <v>1.907692307692308</v>
      </c>
      <c r="DQ13" s="22">
        <v>2.0500000000000003</v>
      </c>
      <c r="DR13" s="28">
        <v>2.1666666666666665</v>
      </c>
      <c r="DS13" s="38">
        <v>1.8583333333333334</v>
      </c>
      <c r="DT13" s="26">
        <v>1.4583333333333337</v>
      </c>
      <c r="DU13" s="26">
        <v>1.7000000000000004</v>
      </c>
      <c r="DV13" s="26">
        <v>1.6583333333333334</v>
      </c>
      <c r="DW13" s="26">
        <v>1.3000000000000003</v>
      </c>
      <c r="DX13" s="26">
        <v>1.4384615384615385</v>
      </c>
      <c r="DY13" s="26">
        <v>1.3499999999999999</v>
      </c>
      <c r="DZ13" s="26">
        <v>1.3708333333333336</v>
      </c>
      <c r="EA13" s="26">
        <v>1.5416666666666667</v>
      </c>
      <c r="EB13" s="26">
        <v>1.5666666666666667</v>
      </c>
      <c r="EC13" s="26">
        <v>1.4583333333333333</v>
      </c>
      <c r="ED13" s="26">
        <v>1.7076923076923076</v>
      </c>
      <c r="EE13" s="94">
        <v>1.3923076923076927</v>
      </c>
      <c r="EF13" s="13">
        <v>1.6000000000000003</v>
      </c>
      <c r="EG13" s="13">
        <v>1.630769230769231</v>
      </c>
      <c r="EH13" s="13">
        <v>2.0916666666666668</v>
      </c>
      <c r="EI13" s="13">
        <v>1.7538461538461538</v>
      </c>
      <c r="EJ13" s="13">
        <v>1.7666666666666666</v>
      </c>
      <c r="EK13" s="13">
        <v>1.9416666666666664</v>
      </c>
      <c r="EL13" s="13">
        <v>2.4916666666666667</v>
      </c>
      <c r="EM13" s="13">
        <v>3.838461538461539</v>
      </c>
      <c r="EN13" s="28">
        <v>4.0000000000000009</v>
      </c>
      <c r="EO13" s="22">
        <v>4.1500000000000004</v>
      </c>
      <c r="EP13" s="185">
        <v>4.5615384615384613</v>
      </c>
      <c r="EQ13" s="125">
        <v>3.87</v>
      </c>
    </row>
    <row r="14" spans="1:147" ht="13.5" thickBot="1" x14ac:dyDescent="0.25">
      <c r="A14" s="10"/>
      <c r="B14" s="10" t="s">
        <v>7</v>
      </c>
      <c r="C14" s="13">
        <v>0.7142857142857143</v>
      </c>
      <c r="D14" s="13">
        <v>0.51</v>
      </c>
      <c r="E14" s="14">
        <v>0.53846153846153844</v>
      </c>
      <c r="F14" s="13">
        <v>0.80833333333333324</v>
      </c>
      <c r="G14" s="14">
        <v>0.64166666666666661</v>
      </c>
      <c r="H14" s="14">
        <v>0.56666666666666665</v>
      </c>
      <c r="I14" s="14">
        <v>0.64166666666666661</v>
      </c>
      <c r="J14" s="29">
        <v>0.8</v>
      </c>
      <c r="K14" s="26">
        <v>0.81538461538461549</v>
      </c>
      <c r="L14" s="13">
        <v>0.82499999999999996</v>
      </c>
      <c r="M14" s="11">
        <v>0.9</v>
      </c>
      <c r="N14" s="71">
        <v>0.7142857142857143</v>
      </c>
      <c r="O14" s="13">
        <v>0.65</v>
      </c>
      <c r="P14" s="13">
        <v>0.63333333333333341</v>
      </c>
      <c r="Q14" s="14">
        <v>0.49285714285714277</v>
      </c>
      <c r="R14" s="13">
        <v>0.44166666666666665</v>
      </c>
      <c r="S14" s="14">
        <v>0.28846153846153844</v>
      </c>
      <c r="T14" s="14">
        <v>0.34583333333333327</v>
      </c>
      <c r="U14" s="14">
        <v>0.49090909090909096</v>
      </c>
      <c r="V14" s="29">
        <v>0.53749999999999998</v>
      </c>
      <c r="W14" s="26">
        <v>0.64166666666666672</v>
      </c>
      <c r="X14" s="13">
        <v>0.69166666666666676</v>
      </c>
      <c r="Y14" s="11">
        <v>0.74749999999999994</v>
      </c>
      <c r="Z14" s="71">
        <v>0.93333333333333324</v>
      </c>
      <c r="AA14" s="11">
        <v>0.8</v>
      </c>
      <c r="AB14" s="11">
        <v>0.60416666666666663</v>
      </c>
      <c r="AC14" s="11">
        <v>0.35384615384615381</v>
      </c>
      <c r="AD14" s="11">
        <v>0.42500000000000004</v>
      </c>
      <c r="AE14" s="11">
        <v>0.36250000000000004</v>
      </c>
      <c r="AF14" s="11">
        <v>0.47083333333333338</v>
      </c>
      <c r="AG14" s="11">
        <v>0.41666666666666674</v>
      </c>
      <c r="AH14" s="11">
        <v>0.48461538461538467</v>
      </c>
      <c r="AI14" s="11">
        <v>0.67692307692307685</v>
      </c>
      <c r="AJ14" s="11">
        <v>0.74615384615384628</v>
      </c>
      <c r="AK14" s="11">
        <v>0.75384615384615372</v>
      </c>
      <c r="AL14" s="11">
        <v>0.64166666666666672</v>
      </c>
      <c r="AM14" s="11">
        <v>0.50769230769230789</v>
      </c>
      <c r="AN14" s="11">
        <v>0.23333333333333336</v>
      </c>
      <c r="AO14" s="11">
        <v>0.21153846153846156</v>
      </c>
      <c r="AP14" s="11">
        <v>0.27727272727272728</v>
      </c>
      <c r="AQ14" s="11">
        <v>0.42499999999999999</v>
      </c>
      <c r="AR14" s="11">
        <v>0.32500000000000001</v>
      </c>
      <c r="AS14" s="11">
        <v>0.28749999999999992</v>
      </c>
      <c r="AT14" s="11">
        <v>0.41923076923076918</v>
      </c>
      <c r="AU14" s="11">
        <v>0.90833333333333321</v>
      </c>
      <c r="AV14" s="11">
        <v>1.823076923076923</v>
      </c>
      <c r="AW14" s="11">
        <v>1.3666666666666665</v>
      </c>
      <c r="AX14" s="11">
        <v>1.2636363636363634</v>
      </c>
      <c r="AY14" s="11">
        <v>0.74615384615384639</v>
      </c>
      <c r="AZ14" s="11">
        <v>0.41818181818181821</v>
      </c>
      <c r="BA14" s="11">
        <v>0.35454545454545444</v>
      </c>
      <c r="BB14" s="11">
        <v>0.3923076923076923</v>
      </c>
      <c r="BC14" s="11">
        <v>0.45</v>
      </c>
      <c r="BD14" s="11">
        <v>0.42499999999999999</v>
      </c>
      <c r="BE14" s="11">
        <v>0.55384615384615377</v>
      </c>
      <c r="BF14" s="11">
        <v>0.90833333333333321</v>
      </c>
      <c r="BG14" s="11">
        <v>0.63846153846153841</v>
      </c>
      <c r="BH14" s="11">
        <v>0.64166666666666672</v>
      </c>
      <c r="BI14" s="11">
        <v>0.78333333333333333</v>
      </c>
      <c r="BJ14" s="11">
        <v>0.85000000000000009</v>
      </c>
      <c r="BK14" s="11">
        <v>0.75384615384615372</v>
      </c>
      <c r="BL14" s="11">
        <v>0.59166666666666656</v>
      </c>
      <c r="BM14" s="11">
        <v>0.63076923076923075</v>
      </c>
      <c r="BN14" s="11">
        <v>0.62499999999999989</v>
      </c>
      <c r="BO14" s="11">
        <v>0.57500000000000007</v>
      </c>
      <c r="BP14" s="11">
        <v>0.36153846153846153</v>
      </c>
      <c r="BQ14" s="11">
        <v>0.29166666666666669</v>
      </c>
      <c r="BR14" s="11">
        <v>0.28461538461538471</v>
      </c>
      <c r="BS14" s="11">
        <v>0.30769230769230771</v>
      </c>
      <c r="BT14" s="11">
        <v>0.33076923076923076</v>
      </c>
      <c r="BU14" s="11">
        <v>0.55833333333333346</v>
      </c>
      <c r="BV14" s="11">
        <v>0.66923076923076918</v>
      </c>
      <c r="BW14" s="11">
        <v>0.69184782608695661</v>
      </c>
      <c r="BX14" s="11">
        <v>0.89968379446640323</v>
      </c>
      <c r="BY14" s="11">
        <v>0.74076923076923074</v>
      </c>
      <c r="BZ14" s="11">
        <v>0.74083333333333357</v>
      </c>
      <c r="CA14" s="11">
        <v>0.71307692307692294</v>
      </c>
      <c r="CB14" s="11">
        <v>0.47594202898550725</v>
      </c>
      <c r="CC14" s="11">
        <v>0.5</v>
      </c>
      <c r="CD14" s="11">
        <v>0.63846153846153841</v>
      </c>
      <c r="CE14" s="11">
        <v>1.0846153846153843</v>
      </c>
      <c r="CF14" s="11">
        <v>1.7999999999999996</v>
      </c>
      <c r="CG14" s="11">
        <v>2.0307692307692307</v>
      </c>
      <c r="CH14" s="11">
        <v>1.375</v>
      </c>
      <c r="CI14" s="11">
        <f>+ACTUAL!C15</f>
        <v>1.869230769230769</v>
      </c>
      <c r="CJ14" s="11">
        <f>+ACTUAL!D15</f>
        <v>1.7500000000000002</v>
      </c>
      <c r="CK14" s="11">
        <f>+ACTUAL!E15</f>
        <v>1.4615384615384615</v>
      </c>
      <c r="CL14" s="11" t="str">
        <f>+ACTUAL!F15</f>
        <v/>
      </c>
      <c r="CM14" s="11">
        <f>+ACTUAL!G15</f>
        <v>1.6833333333333329</v>
      </c>
      <c r="CN14" s="11">
        <f>+ACTUAL!H15</f>
        <v>2</v>
      </c>
      <c r="CO14" s="11">
        <f>+ACTUAL!I15</f>
        <v>1.6571428571428573</v>
      </c>
      <c r="CP14" s="11" t="str">
        <f>+ACTUAL!J15</f>
        <v/>
      </c>
      <c r="CQ14" s="11" t="str">
        <f>+ACTUAL!K15</f>
        <v/>
      </c>
      <c r="CR14" s="11" t="str">
        <f>+ACTUAL!L15</f>
        <v/>
      </c>
      <c r="CS14" s="11" t="str">
        <f>+ACTUAL!M15</f>
        <v/>
      </c>
      <c r="CT14" s="11" t="str">
        <f>+ACTUAL!N15</f>
        <v/>
      </c>
      <c r="CU14" s="95">
        <v>1.8749458193979933</v>
      </c>
      <c r="CV14" s="49">
        <v>1.6083333333333336</v>
      </c>
      <c r="CW14" s="49">
        <v>1.5538461538461534</v>
      </c>
      <c r="CX14" s="49">
        <v>0.84545454545454557</v>
      </c>
      <c r="CY14" s="49">
        <v>1.0307692307692307</v>
      </c>
      <c r="CZ14" s="49">
        <v>1.0999999999999999</v>
      </c>
      <c r="DA14" s="49">
        <v>1.0833333333333333</v>
      </c>
      <c r="DB14" s="49">
        <v>1.1499999999999997</v>
      </c>
      <c r="DC14" s="49">
        <v>1.0769230769230769</v>
      </c>
      <c r="DD14" s="29">
        <v>0.96923076923076934</v>
      </c>
      <c r="DE14" s="97">
        <v>1.0333333333333334</v>
      </c>
      <c r="DF14" s="39">
        <v>1.06</v>
      </c>
      <c r="DG14" s="95">
        <v>0.97692307692307701</v>
      </c>
      <c r="DH14" s="49">
        <v>0.92916666666666681</v>
      </c>
      <c r="DI14" s="49">
        <v>0.46666666666666673</v>
      </c>
      <c r="DJ14" s="49">
        <v>0.70769230769230773</v>
      </c>
      <c r="DK14" s="49">
        <v>0.7846153846153846</v>
      </c>
      <c r="DL14" s="49">
        <v>0.74166666666666659</v>
      </c>
      <c r="DM14" s="49">
        <v>0.70833333333333315</v>
      </c>
      <c r="DN14" s="49">
        <v>0.93846153846153857</v>
      </c>
      <c r="DO14" s="49">
        <v>1.4271739130434782</v>
      </c>
      <c r="DP14" s="29">
        <v>1.676923076923077</v>
      </c>
      <c r="DQ14" s="86">
        <v>1.7916666666666663</v>
      </c>
      <c r="DR14" s="29">
        <v>1.8750000000000002</v>
      </c>
      <c r="DS14" s="39">
        <v>1.6583333333333339</v>
      </c>
      <c r="DT14" s="97">
        <v>1.2583333333333333</v>
      </c>
      <c r="DU14" s="97">
        <v>1.5000000000000002</v>
      </c>
      <c r="DV14" s="97">
        <v>1.4583333333333333</v>
      </c>
      <c r="DW14" s="97">
        <v>1.0999999999999999</v>
      </c>
      <c r="DX14" s="97">
        <v>1.2384615384615383</v>
      </c>
      <c r="DY14" s="97">
        <v>1.1500000000000001</v>
      </c>
      <c r="DZ14" s="97">
        <v>1.1708333333333332</v>
      </c>
      <c r="EA14" s="97">
        <v>1.3416666666666668</v>
      </c>
      <c r="EB14" s="97">
        <v>1.3666666666666665</v>
      </c>
      <c r="EC14" s="97">
        <v>1.2583333333333333</v>
      </c>
      <c r="ED14" s="97">
        <v>1.5076923076923079</v>
      </c>
      <c r="EE14" s="95">
        <v>1.1923076923076921</v>
      </c>
      <c r="EF14" s="49">
        <v>1.4000000000000001</v>
      </c>
      <c r="EG14" s="49">
        <v>1.4307692307692308</v>
      </c>
      <c r="EH14" s="49">
        <v>1.8583333333333332</v>
      </c>
      <c r="EI14" s="49">
        <v>1.4769230769230768</v>
      </c>
      <c r="EJ14" s="49">
        <v>1.4666666666666666</v>
      </c>
      <c r="EK14" s="49">
        <v>1.6416666666666664</v>
      </c>
      <c r="EL14" s="49">
        <v>2.1916666666666664</v>
      </c>
      <c r="EM14" s="49">
        <v>3.5384615384615383</v>
      </c>
      <c r="EN14" s="29">
        <v>3.6999999999999993</v>
      </c>
      <c r="EO14" s="86">
        <v>3.85</v>
      </c>
      <c r="EP14" s="186">
        <v>4.2615384615384624</v>
      </c>
      <c r="EQ14" s="125">
        <v>3.57</v>
      </c>
    </row>
    <row r="15" spans="1:147" x14ac:dyDescent="0.2">
      <c r="A15" s="6"/>
      <c r="B15" s="6" t="s">
        <v>4</v>
      </c>
      <c r="C15" s="12">
        <v>1.2</v>
      </c>
      <c r="D15" s="12">
        <v>0.9291666666666667</v>
      </c>
      <c r="E15" s="12">
        <v>1.2038461538461538</v>
      </c>
      <c r="F15" s="12">
        <v>1.4749999999999999</v>
      </c>
      <c r="G15" s="12">
        <v>1.2333333333333334</v>
      </c>
      <c r="H15" s="7">
        <v>1.220833333333333</v>
      </c>
      <c r="I15" s="12">
        <v>1.1916666666666667</v>
      </c>
      <c r="J15" s="27">
        <v>1.2692307692307696</v>
      </c>
      <c r="K15" s="25">
        <v>1.1807692307692306</v>
      </c>
      <c r="L15" s="12">
        <v>1.1000000000000001</v>
      </c>
      <c r="M15" s="7">
        <v>1.18</v>
      </c>
      <c r="N15" s="12">
        <v>1.1285714285714286</v>
      </c>
      <c r="O15" s="12">
        <v>1.05</v>
      </c>
      <c r="P15" s="12">
        <v>0.96666666666666679</v>
      </c>
      <c r="Q15" s="12">
        <v>1.0821428571428571</v>
      </c>
      <c r="R15" s="12">
        <v>1.1125</v>
      </c>
      <c r="S15" s="12">
        <v>0.95769230769230773</v>
      </c>
      <c r="T15" s="7">
        <v>0.97083333333333333</v>
      </c>
      <c r="U15" s="12">
        <v>1</v>
      </c>
      <c r="V15" s="27">
        <v>1.0833333333333333</v>
      </c>
      <c r="W15" s="25">
        <v>1.1708333333333332</v>
      </c>
      <c r="X15" s="12">
        <v>1.24</v>
      </c>
      <c r="Y15" s="7">
        <v>1.2274999999999998</v>
      </c>
      <c r="Z15" s="12">
        <v>1.2708333333333333</v>
      </c>
      <c r="AA15" s="7">
        <v>1.2576923076923074</v>
      </c>
      <c r="AB15" s="7">
        <v>1.0833333333333333</v>
      </c>
      <c r="AC15" s="7">
        <v>1.1038461538461539</v>
      </c>
      <c r="AD15" s="7">
        <v>1.2958333333333334</v>
      </c>
      <c r="AE15" s="7">
        <v>1.1124999999999998</v>
      </c>
      <c r="AF15" s="7">
        <v>1.1791666666666665</v>
      </c>
      <c r="AG15" s="7">
        <v>1.0333333333333334</v>
      </c>
      <c r="AH15" s="7">
        <v>1.2307692307692306</v>
      </c>
      <c r="AI15" s="7">
        <v>1.6923076923076921</v>
      </c>
      <c r="AJ15" s="7">
        <v>1.3384615384615384</v>
      </c>
      <c r="AK15" s="7">
        <v>1.2499999999999998</v>
      </c>
      <c r="AL15" s="7">
        <v>1.2083333333333333</v>
      </c>
      <c r="AM15" s="7">
        <v>1.1884615384615382</v>
      </c>
      <c r="AN15" s="7">
        <v>1.0249999999999999</v>
      </c>
      <c r="AO15" s="7">
        <v>1.0307692307692307</v>
      </c>
      <c r="AP15" s="7">
        <v>1.2818181818181822</v>
      </c>
      <c r="AQ15" s="7">
        <v>1.216666666666667</v>
      </c>
      <c r="AR15" s="7">
        <v>1.0333333333333332</v>
      </c>
      <c r="AS15" s="7">
        <v>1.0416666666666665</v>
      </c>
      <c r="AT15" s="7">
        <v>1.1769230769230767</v>
      </c>
      <c r="AU15" s="7">
        <v>1.3666666666666665</v>
      </c>
      <c r="AV15" s="7">
        <v>1.5615384615384618</v>
      </c>
      <c r="AW15" s="7">
        <v>1.4500000000000002</v>
      </c>
      <c r="AX15" s="7">
        <v>1.3181818181818186</v>
      </c>
      <c r="AY15" s="7">
        <v>1.1423076923076922</v>
      </c>
      <c r="AZ15" s="7">
        <v>1.0409090909090908</v>
      </c>
      <c r="BA15" s="7">
        <v>1.0909090909090908</v>
      </c>
      <c r="BB15" s="7">
        <v>1.1538461538461537</v>
      </c>
      <c r="BC15" s="7">
        <v>1.1916666666666664</v>
      </c>
      <c r="BD15" s="7">
        <v>1.0583333333333331</v>
      </c>
      <c r="BE15" s="7">
        <v>1.2423076923076921</v>
      </c>
      <c r="BF15" s="7">
        <v>1.6291666666666667</v>
      </c>
      <c r="BG15" s="7">
        <v>1.619230769230769</v>
      </c>
      <c r="BH15" s="7">
        <v>1.4708333333333332</v>
      </c>
      <c r="BI15" s="7">
        <v>1.208333333333333</v>
      </c>
      <c r="BJ15" s="7">
        <v>1.1500000000000001</v>
      </c>
      <c r="BK15" s="7">
        <v>1.0038461538461541</v>
      </c>
      <c r="BL15" s="7">
        <v>1.1333333333333331</v>
      </c>
      <c r="BM15" s="7">
        <v>1.2692307692307692</v>
      </c>
      <c r="BN15" s="7">
        <v>1.2249999999999999</v>
      </c>
      <c r="BO15" s="7">
        <v>1.2958333333333334</v>
      </c>
      <c r="BP15" s="7">
        <v>1.023076923076923</v>
      </c>
      <c r="BQ15" s="7">
        <v>0.95416666666666661</v>
      </c>
      <c r="BR15" s="7">
        <v>0.96923076923076923</v>
      </c>
      <c r="BS15" s="7">
        <v>1.0846153846153848</v>
      </c>
      <c r="BT15" s="7">
        <v>1.0846153846153845</v>
      </c>
      <c r="BU15" s="7">
        <v>1.1541666666666668</v>
      </c>
      <c r="BV15" s="7">
        <v>1.1846153846153842</v>
      </c>
      <c r="BW15" s="7">
        <v>0.96874999999999989</v>
      </c>
      <c r="BX15" s="7">
        <v>0.93333333333333324</v>
      </c>
      <c r="BY15" s="7">
        <v>1</v>
      </c>
      <c r="BZ15" s="7">
        <v>0.85833333333333328</v>
      </c>
      <c r="CA15" s="7">
        <v>0.84615384615384603</v>
      </c>
      <c r="CB15" s="7">
        <v>1.0916666666666666</v>
      </c>
      <c r="CC15" s="7">
        <v>1.0916666666666666</v>
      </c>
      <c r="CD15" s="7">
        <v>1.2730769230769234</v>
      </c>
      <c r="CE15" s="7">
        <v>1.9461538461538459</v>
      </c>
      <c r="CF15" s="7">
        <v>2.2571428571428567</v>
      </c>
      <c r="CG15" s="7">
        <v>2.2923076923076922</v>
      </c>
      <c r="CH15" s="7">
        <v>2.1666666666666665</v>
      </c>
      <c r="CI15" s="7">
        <f>+ACTUAL!C17</f>
        <v>1.3923076923076925</v>
      </c>
      <c r="CJ15" s="7">
        <f>+ACTUAL!D17</f>
        <v>1.2583333333333333</v>
      </c>
      <c r="CK15" s="7">
        <f>+ACTUAL!E17</f>
        <v>1.2615384615384615</v>
      </c>
      <c r="CL15" s="7" t="str">
        <f>+ACTUAL!F17</f>
        <v/>
      </c>
      <c r="CM15" s="7">
        <f>+ACTUAL!G17</f>
        <v>1.0083333333333335</v>
      </c>
      <c r="CN15" s="7">
        <f>+ACTUAL!H17</f>
        <v>1.3</v>
      </c>
      <c r="CO15" s="7">
        <f>+ACTUAL!I17</f>
        <v>1.2071428571428571</v>
      </c>
      <c r="CP15" s="7" t="str">
        <f>+ACTUAL!J17</f>
        <v/>
      </c>
      <c r="CQ15" s="7" t="str">
        <f>+ACTUAL!K17</f>
        <v/>
      </c>
      <c r="CR15" s="7" t="str">
        <f>+ACTUAL!L17</f>
        <v/>
      </c>
      <c r="CS15" s="7" t="str">
        <f>+ACTUAL!M17</f>
        <v/>
      </c>
      <c r="CT15" s="7" t="str">
        <f>+ACTUAL!N17</f>
        <v/>
      </c>
      <c r="CU15" s="93">
        <v>2.1846454849498325</v>
      </c>
      <c r="CV15" s="48">
        <v>2.2999999999999998</v>
      </c>
      <c r="CW15" s="48">
        <v>1.7846153846153849</v>
      </c>
      <c r="CX15" s="48">
        <v>2.0545454545454547</v>
      </c>
      <c r="CY15" s="48">
        <v>1.776923076923077</v>
      </c>
      <c r="CZ15" s="48">
        <v>1.8833333333333331</v>
      </c>
      <c r="DA15" s="48">
        <v>2.0916666666666663</v>
      </c>
      <c r="DB15" s="48">
        <v>2.2916666666666665</v>
      </c>
      <c r="DC15" s="48">
        <v>2.0846153846153843</v>
      </c>
      <c r="DD15" s="27">
        <v>1.4153846153846152</v>
      </c>
      <c r="DE15" s="96">
        <v>1.4416666666666667</v>
      </c>
      <c r="DF15" s="27">
        <v>1.0249999999999999</v>
      </c>
      <c r="DG15" s="93">
        <v>0.86923076923076925</v>
      </c>
      <c r="DH15" s="48">
        <v>0.8125</v>
      </c>
      <c r="DI15" s="48">
        <v>0.78749999999999998</v>
      </c>
      <c r="DJ15" s="48">
        <v>0.91538461538461546</v>
      </c>
      <c r="DK15" s="48">
        <v>0.86153846153846159</v>
      </c>
      <c r="DL15" s="48">
        <v>0.9916666666666667</v>
      </c>
      <c r="DM15" s="48">
        <v>0.9125000000000002</v>
      </c>
      <c r="DN15" s="48">
        <v>0.98076923076923073</v>
      </c>
      <c r="DO15" s="48">
        <v>1.3730072463768117</v>
      </c>
      <c r="DP15" s="27">
        <v>1.5615384615384615</v>
      </c>
      <c r="DQ15" s="85">
        <v>1.8666666666666665</v>
      </c>
      <c r="DR15" s="27">
        <v>1.5833333333333333</v>
      </c>
      <c r="DS15" s="37">
        <v>0.84166666666666679</v>
      </c>
      <c r="DT15" s="96">
        <v>0.81666666666666687</v>
      </c>
      <c r="DU15" s="96">
        <v>1.0071428571428569</v>
      </c>
      <c r="DV15" s="96">
        <v>0.90833333333333333</v>
      </c>
      <c r="DW15" s="96">
        <v>0.93846153846153846</v>
      </c>
      <c r="DX15" s="96">
        <v>0.89999999999999991</v>
      </c>
      <c r="DY15" s="96">
        <v>1.0249999999999999</v>
      </c>
      <c r="DZ15" s="96">
        <v>1.0416666666666667</v>
      </c>
      <c r="EA15" s="96">
        <v>1.2249999999999999</v>
      </c>
      <c r="EB15" s="96">
        <v>1.3499999999999999</v>
      </c>
      <c r="EC15" s="96">
        <v>1.25</v>
      </c>
      <c r="ED15" s="96">
        <v>1.1692307692307691</v>
      </c>
      <c r="EE15" s="93">
        <v>1.0192307692307692</v>
      </c>
      <c r="EF15" s="48">
        <v>1.3416666666666668</v>
      </c>
      <c r="EG15" s="48">
        <v>1.4307692307692308</v>
      </c>
      <c r="EH15" s="48">
        <v>1.7250000000000003</v>
      </c>
      <c r="EI15" s="48">
        <v>1.4461538461538461</v>
      </c>
      <c r="EJ15" s="48">
        <v>1.3833333333333335</v>
      </c>
      <c r="EK15" s="48">
        <v>1.3916666666666666</v>
      </c>
      <c r="EL15" s="48">
        <v>1.575</v>
      </c>
      <c r="EM15" s="48">
        <v>2.6307692307692312</v>
      </c>
      <c r="EN15" s="27">
        <v>2.9571428571428577</v>
      </c>
      <c r="EO15" s="85">
        <v>2.8357142857142859</v>
      </c>
      <c r="EP15" s="184">
        <v>2.8076923076923075</v>
      </c>
      <c r="EQ15" s="125">
        <v>2.3199999999999998</v>
      </c>
    </row>
    <row r="16" spans="1:147" x14ac:dyDescent="0.2">
      <c r="A16" s="8" t="s">
        <v>9</v>
      </c>
      <c r="B16" s="8" t="s">
        <v>6</v>
      </c>
      <c r="C16" s="13">
        <v>1.0000000000000002</v>
      </c>
      <c r="D16" s="13">
        <v>0.71666666666666667</v>
      </c>
      <c r="E16" s="13">
        <v>0.99230769230769234</v>
      </c>
      <c r="F16" s="13">
        <v>1.2583333333333333</v>
      </c>
      <c r="G16" s="13">
        <v>1.0166666666666666</v>
      </c>
      <c r="H16" s="9">
        <v>0.9916666666666667</v>
      </c>
      <c r="I16" s="13">
        <v>0.96666666666666667</v>
      </c>
      <c r="J16" s="28">
        <v>1.0076923076923077</v>
      </c>
      <c r="K16" s="26">
        <v>0.96923076923076934</v>
      </c>
      <c r="L16" s="13">
        <v>0.89166666666666672</v>
      </c>
      <c r="M16" s="9">
        <v>0.95</v>
      </c>
      <c r="N16" s="26">
        <v>0.91428571428571437</v>
      </c>
      <c r="O16" s="13">
        <v>0.8500000000000002</v>
      </c>
      <c r="P16" s="13">
        <v>0.76666666666666661</v>
      </c>
      <c r="Q16" s="13">
        <v>0.85</v>
      </c>
      <c r="R16" s="13">
        <v>0.79999999999999993</v>
      </c>
      <c r="S16" s="13">
        <v>0.65769230769230758</v>
      </c>
      <c r="T16" s="9">
        <v>0.67083333333333339</v>
      </c>
      <c r="U16" s="13">
        <v>0.70000000000000007</v>
      </c>
      <c r="V16" s="28">
        <v>0.78333333333333333</v>
      </c>
      <c r="W16" s="26">
        <v>0.90416666666666679</v>
      </c>
      <c r="X16" s="13">
        <v>0.93999999999999961</v>
      </c>
      <c r="Y16" s="9">
        <v>0.97749999999999992</v>
      </c>
      <c r="Z16" s="26">
        <v>0.95416666666666661</v>
      </c>
      <c r="AA16" s="9">
        <v>0.95384615384615412</v>
      </c>
      <c r="AB16" s="9">
        <v>0.78333333333333321</v>
      </c>
      <c r="AC16" s="9">
        <v>0.80384615384615377</v>
      </c>
      <c r="AD16" s="9">
        <v>0.99583333333333324</v>
      </c>
      <c r="AE16" s="9">
        <v>0.81250000000000011</v>
      </c>
      <c r="AF16" s="9">
        <v>0.87916666666666687</v>
      </c>
      <c r="AG16" s="9">
        <v>0.73333333333333339</v>
      </c>
      <c r="AH16" s="9">
        <v>0.9307692307692309</v>
      </c>
      <c r="AI16" s="9">
        <v>1.3846153846153844</v>
      </c>
      <c r="AJ16" s="9">
        <v>1.0153846153846156</v>
      </c>
      <c r="AK16" s="9">
        <v>0.95000000000000007</v>
      </c>
      <c r="AL16" s="9">
        <v>0.90833333333333355</v>
      </c>
      <c r="AM16" s="9">
        <v>0.8846153846153848</v>
      </c>
      <c r="AN16" s="9">
        <v>0.72499999999999998</v>
      </c>
      <c r="AO16" s="9">
        <v>0.73076923076923073</v>
      </c>
      <c r="AP16" s="9">
        <v>0.98181818181818192</v>
      </c>
      <c r="AQ16" s="9">
        <v>0.89999999999999991</v>
      </c>
      <c r="AR16" s="9">
        <v>0.73333333333333339</v>
      </c>
      <c r="AS16" s="9">
        <v>0.7416666666666667</v>
      </c>
      <c r="AT16" s="9">
        <v>0.86923076923076947</v>
      </c>
      <c r="AU16" s="9">
        <v>1.05</v>
      </c>
      <c r="AV16" s="9">
        <v>1.2538461538461538</v>
      </c>
      <c r="AW16" s="9">
        <v>1.1333333333333333</v>
      </c>
      <c r="AX16" s="9">
        <v>0.96363636363636362</v>
      </c>
      <c r="AY16" s="9">
        <v>0.8423076923076922</v>
      </c>
      <c r="AZ16" s="9">
        <v>0.73181818181818192</v>
      </c>
      <c r="BA16" s="9">
        <v>0.79090909090909101</v>
      </c>
      <c r="BB16" s="9">
        <v>0.85384615384615392</v>
      </c>
      <c r="BC16" s="9">
        <v>0.89166666666666672</v>
      </c>
      <c r="BD16" s="9">
        <v>0.7583333333333333</v>
      </c>
      <c r="BE16" s="9">
        <v>0.93846153846153857</v>
      </c>
      <c r="BF16" s="9">
        <v>1.325</v>
      </c>
      <c r="BG16" s="9">
        <v>1.3153846153846156</v>
      </c>
      <c r="BH16" s="9">
        <v>1.1666666666666667</v>
      </c>
      <c r="BI16" s="9">
        <v>0.90833333333333355</v>
      </c>
      <c r="BJ16" s="9">
        <v>0.85</v>
      </c>
      <c r="BK16" s="9">
        <v>0.69230769230769229</v>
      </c>
      <c r="BL16" s="9">
        <v>0.83333333333333348</v>
      </c>
      <c r="BM16" s="9">
        <v>0.96923076923076923</v>
      </c>
      <c r="BN16" s="9">
        <v>0.92500000000000016</v>
      </c>
      <c r="BO16" s="9">
        <v>0.9916666666666667</v>
      </c>
      <c r="BP16" s="9">
        <v>0.72307692307692306</v>
      </c>
      <c r="BQ16" s="9">
        <v>0.64166666666666672</v>
      </c>
      <c r="BR16" s="9">
        <v>0.65384615384615385</v>
      </c>
      <c r="BS16" s="9">
        <v>0.78461538461538471</v>
      </c>
      <c r="BT16" s="9">
        <v>0.78461538461538471</v>
      </c>
      <c r="BU16" s="9">
        <v>0.85000000000000009</v>
      </c>
      <c r="BV16" s="9">
        <v>0.8846153846153848</v>
      </c>
      <c r="BW16" s="9">
        <v>0.72499999999999987</v>
      </c>
      <c r="BX16" s="9">
        <v>0.66666666666666663</v>
      </c>
      <c r="BY16" s="9">
        <v>0.76923076923076927</v>
      </c>
      <c r="BZ16" s="9">
        <v>0.65833333333333333</v>
      </c>
      <c r="CA16" s="9">
        <v>0.63076923076923075</v>
      </c>
      <c r="CB16" s="9">
        <v>0.79999999999999993</v>
      </c>
      <c r="CC16" s="9">
        <v>0.78333333333333333</v>
      </c>
      <c r="CD16" s="9">
        <v>0.96923076923076923</v>
      </c>
      <c r="CE16" s="9">
        <v>1.5923076923076924</v>
      </c>
      <c r="CF16" s="9">
        <v>1.8571428571428574</v>
      </c>
      <c r="CG16" s="9">
        <v>1.8923076923076927</v>
      </c>
      <c r="CH16" s="9">
        <v>1.7666666666666673</v>
      </c>
      <c r="CI16" s="9">
        <f>+ACTUAL!C18</f>
        <v>1.0923076923076924</v>
      </c>
      <c r="CJ16" s="9">
        <f>+ACTUAL!D18</f>
        <v>0.95833333333333337</v>
      </c>
      <c r="CK16" s="9">
        <f>+ACTUAL!E18</f>
        <v>0.96153846153846156</v>
      </c>
      <c r="CL16" s="9" t="str">
        <f>+ACTUAL!F18</f>
        <v/>
      </c>
      <c r="CM16" s="9">
        <f>+ACTUAL!G18</f>
        <v>0.70833333333333337</v>
      </c>
      <c r="CN16" s="9">
        <f>+ACTUAL!H18</f>
        <v>1</v>
      </c>
      <c r="CO16" s="9">
        <f>+ACTUAL!I18</f>
        <v>0.90714285714285725</v>
      </c>
      <c r="CP16" s="9" t="str">
        <f>+ACTUAL!J18</f>
        <v/>
      </c>
      <c r="CQ16" s="9" t="str">
        <f>+ACTUAL!K18</f>
        <v/>
      </c>
      <c r="CR16" s="9" t="str">
        <f>+ACTUAL!L18</f>
        <v/>
      </c>
      <c r="CS16" s="9" t="str">
        <f>+ACTUAL!M18</f>
        <v/>
      </c>
      <c r="CT16" s="9" t="str">
        <f>+ACTUAL!N18</f>
        <v/>
      </c>
      <c r="CU16" s="94">
        <v>1.9846454849498327</v>
      </c>
      <c r="CV16" s="13">
        <v>2.0333333333333337</v>
      </c>
      <c r="CW16" s="13">
        <v>1.5846153846153848</v>
      </c>
      <c r="CX16" s="13">
        <v>1.8545454545454547</v>
      </c>
      <c r="CY16" s="13">
        <v>1.5769230769230771</v>
      </c>
      <c r="CZ16" s="13">
        <v>1.6833333333333336</v>
      </c>
      <c r="DA16" s="13">
        <v>1.8833333333333335</v>
      </c>
      <c r="DB16" s="13">
        <v>2.0916666666666672</v>
      </c>
      <c r="DC16" s="13">
        <v>1.8846153846153848</v>
      </c>
      <c r="DD16" s="28">
        <v>1.2153846153846153</v>
      </c>
      <c r="DE16" s="26">
        <v>1.2416666666666669</v>
      </c>
      <c r="DF16" s="28">
        <v>0.82499999999999996</v>
      </c>
      <c r="DG16" s="94">
        <v>0.66923076923076918</v>
      </c>
      <c r="DH16" s="13">
        <v>0.61249999999999993</v>
      </c>
      <c r="DI16" s="13">
        <v>0.58750000000000002</v>
      </c>
      <c r="DJ16" s="13">
        <v>0.71538461538461529</v>
      </c>
      <c r="DK16" s="13">
        <v>0.66153846153846152</v>
      </c>
      <c r="DL16" s="13">
        <v>0.79166666666666663</v>
      </c>
      <c r="DM16" s="13">
        <v>0.71250000000000002</v>
      </c>
      <c r="DN16" s="13">
        <v>0.78076923076923066</v>
      </c>
      <c r="DO16" s="13">
        <v>1.1730072463768115</v>
      </c>
      <c r="DP16" s="28">
        <v>1.3615384615384616</v>
      </c>
      <c r="DQ16" s="22">
        <v>1.6500000000000004</v>
      </c>
      <c r="DR16" s="28">
        <v>1.3666666666666665</v>
      </c>
      <c r="DS16" s="38">
        <v>0.6416666666666665</v>
      </c>
      <c r="DT16" s="26">
        <v>0.66166666666666674</v>
      </c>
      <c r="DU16" s="26">
        <v>0.80714285714285727</v>
      </c>
      <c r="DV16" s="26">
        <v>0.70833333333333315</v>
      </c>
      <c r="DW16" s="26">
        <v>0.68307692307692314</v>
      </c>
      <c r="DX16" s="26">
        <v>0.7</v>
      </c>
      <c r="DY16" s="26">
        <v>0.82500000000000007</v>
      </c>
      <c r="DZ16" s="26">
        <v>0.84166666666666679</v>
      </c>
      <c r="EA16" s="26">
        <v>1.0250000000000001</v>
      </c>
      <c r="EB16" s="26">
        <v>1.1500000000000001</v>
      </c>
      <c r="EC16" s="26">
        <v>1.05</v>
      </c>
      <c r="ED16" s="26">
        <v>0.96923076923076945</v>
      </c>
      <c r="EE16" s="94">
        <v>0.8192307692307691</v>
      </c>
      <c r="EF16" s="13">
        <v>1.1416666666666666</v>
      </c>
      <c r="EG16" s="13">
        <v>1.2307692307692308</v>
      </c>
      <c r="EH16" s="13">
        <v>1.4916666666666669</v>
      </c>
      <c r="EI16" s="13">
        <v>1.1461538461538459</v>
      </c>
      <c r="EJ16" s="13">
        <v>1.0833333333333333</v>
      </c>
      <c r="EK16" s="13">
        <v>1.0916666666666668</v>
      </c>
      <c r="EL16" s="13">
        <v>1.2749999999999999</v>
      </c>
      <c r="EM16" s="13">
        <v>2.3307692307692305</v>
      </c>
      <c r="EN16" s="28">
        <v>2.6571428571428575</v>
      </c>
      <c r="EO16" s="22">
        <v>2.5357142857142856</v>
      </c>
      <c r="EP16" s="185">
        <v>2.5076923076923077</v>
      </c>
      <c r="EQ16" s="125">
        <v>2.02</v>
      </c>
    </row>
    <row r="17" spans="1:147" ht="13.5" thickBot="1" x14ac:dyDescent="0.25">
      <c r="A17" s="10"/>
      <c r="B17" s="10" t="s">
        <v>7</v>
      </c>
      <c r="C17" s="13">
        <v>0.79999999999999993</v>
      </c>
      <c r="D17" s="13">
        <v>0.51666666666666672</v>
      </c>
      <c r="E17" s="14">
        <v>0.72923076923076924</v>
      </c>
      <c r="F17" s="13">
        <v>1.0166666666666666</v>
      </c>
      <c r="G17" s="14">
        <v>0.81666666666666676</v>
      </c>
      <c r="H17" s="11">
        <v>0.79166666666666663</v>
      </c>
      <c r="I17" s="14">
        <v>0.7666666666666665</v>
      </c>
      <c r="J17" s="29">
        <v>0.80769230769230782</v>
      </c>
      <c r="K17" s="26">
        <v>0.76923076923076938</v>
      </c>
      <c r="L17" s="13">
        <v>0.69166666666666676</v>
      </c>
      <c r="M17" s="11">
        <v>0.75</v>
      </c>
      <c r="N17" s="71">
        <v>0.7142857142857143</v>
      </c>
      <c r="O17" s="13">
        <v>0.64999999999999991</v>
      </c>
      <c r="P17" s="13">
        <v>0.56666666666666665</v>
      </c>
      <c r="Q17" s="14">
        <v>0.54285714285714282</v>
      </c>
      <c r="R17" s="13">
        <v>0.50416666666666676</v>
      </c>
      <c r="S17" s="14">
        <v>0.35769230769230764</v>
      </c>
      <c r="T17" s="11">
        <v>0.37083333333333335</v>
      </c>
      <c r="U17" s="14">
        <v>0.39999999999999997</v>
      </c>
      <c r="V17" s="29">
        <v>0.48749999999999988</v>
      </c>
      <c r="W17" s="26">
        <v>0.65249999999999997</v>
      </c>
      <c r="X17" s="13">
        <v>0.6399999999999999</v>
      </c>
      <c r="Y17" s="11">
        <v>0.67750000000000021</v>
      </c>
      <c r="Z17" s="71">
        <v>0.65</v>
      </c>
      <c r="AA17" s="11">
        <v>0.65384615384615385</v>
      </c>
      <c r="AB17" s="11">
        <v>0.48333333333333345</v>
      </c>
      <c r="AC17" s="11">
        <v>0.50384615384615372</v>
      </c>
      <c r="AD17" s="11">
        <v>0.6958333333333333</v>
      </c>
      <c r="AE17" s="11">
        <v>0.51249999999999996</v>
      </c>
      <c r="AF17" s="11">
        <v>0.57916666666666672</v>
      </c>
      <c r="AG17" s="11">
        <v>0.43333333333333335</v>
      </c>
      <c r="AH17" s="11">
        <v>0.63076923076923075</v>
      </c>
      <c r="AI17" s="11">
        <v>1.0769230769230769</v>
      </c>
      <c r="AJ17" s="11">
        <v>0.71538461538461529</v>
      </c>
      <c r="AK17" s="11">
        <v>0.64999999999999991</v>
      </c>
      <c r="AL17" s="11">
        <v>0.60833333333333328</v>
      </c>
      <c r="AM17" s="11">
        <v>0.58461538461538443</v>
      </c>
      <c r="AN17" s="11">
        <v>0.42499999999999999</v>
      </c>
      <c r="AO17" s="11">
        <v>0.43076923076923074</v>
      </c>
      <c r="AP17" s="11">
        <v>0.68181818181818188</v>
      </c>
      <c r="AQ17" s="11">
        <v>0.60000000000000009</v>
      </c>
      <c r="AR17" s="11">
        <v>0.43333333333333329</v>
      </c>
      <c r="AS17" s="11">
        <v>0.44166666666666665</v>
      </c>
      <c r="AT17" s="11">
        <v>0.5692307692307691</v>
      </c>
      <c r="AU17" s="11">
        <v>0.75000000000000011</v>
      </c>
      <c r="AV17" s="11">
        <v>0.93846153846153846</v>
      </c>
      <c r="AW17" s="11">
        <v>0.82499999999999984</v>
      </c>
      <c r="AX17" s="11">
        <v>0.66363636363636369</v>
      </c>
      <c r="AY17" s="11">
        <v>0.54230769230769238</v>
      </c>
      <c r="AZ17" s="11">
        <v>0.43181818181818182</v>
      </c>
      <c r="BA17" s="11">
        <v>0.49090909090909085</v>
      </c>
      <c r="BB17" s="11">
        <v>0.5461538461538461</v>
      </c>
      <c r="BC17" s="11">
        <v>0.59166666666666656</v>
      </c>
      <c r="BD17" s="11">
        <v>0.45833333333333331</v>
      </c>
      <c r="BE17" s="11">
        <v>0.63846153846153841</v>
      </c>
      <c r="BF17" s="11">
        <v>1.0250000000000001</v>
      </c>
      <c r="BG17" s="11">
        <v>1.0153846153846156</v>
      </c>
      <c r="BH17" s="11">
        <v>0.8666666666666667</v>
      </c>
      <c r="BI17" s="11">
        <v>0.60833333333333328</v>
      </c>
      <c r="BJ17" s="11">
        <v>0.55000000000000004</v>
      </c>
      <c r="BK17" s="11">
        <v>0.39230769230769236</v>
      </c>
      <c r="BL17" s="11">
        <v>0.53333333333333333</v>
      </c>
      <c r="BM17" s="11">
        <v>0.66923076923076918</v>
      </c>
      <c r="BN17" s="11">
        <v>0.62499999999999989</v>
      </c>
      <c r="BO17" s="11">
        <v>0.69166666666666654</v>
      </c>
      <c r="BP17" s="11">
        <v>0.42307692307692307</v>
      </c>
      <c r="BQ17" s="11">
        <v>0.34166666666666662</v>
      </c>
      <c r="BR17" s="11">
        <v>0.35384615384615387</v>
      </c>
      <c r="BS17" s="11">
        <v>0.48461538461538461</v>
      </c>
      <c r="BT17" s="11">
        <v>0.48461538461538467</v>
      </c>
      <c r="BU17" s="11">
        <v>0.55000000000000004</v>
      </c>
      <c r="BV17" s="11">
        <v>0.58461538461538443</v>
      </c>
      <c r="BW17" s="11">
        <v>0.43750000000000006</v>
      </c>
      <c r="BX17" s="11">
        <v>0.43333333333333335</v>
      </c>
      <c r="BY17" s="11">
        <v>0.5692307692307691</v>
      </c>
      <c r="BZ17" s="11">
        <v>0.45833333333333326</v>
      </c>
      <c r="CA17" s="11">
        <v>0.41538461538461535</v>
      </c>
      <c r="CB17" s="11">
        <v>0.5083333333333333</v>
      </c>
      <c r="CC17" s="11">
        <v>0.48333333333333334</v>
      </c>
      <c r="CD17" s="11">
        <v>0.6692307692307693</v>
      </c>
      <c r="CE17" s="11">
        <v>1.2230769230769232</v>
      </c>
      <c r="CF17" s="11">
        <v>1.4571428571428569</v>
      </c>
      <c r="CG17" s="11">
        <v>1.4923076923076921</v>
      </c>
      <c r="CH17" s="11">
        <v>1.3666666666666669</v>
      </c>
      <c r="CI17" s="11">
        <f>+ACTUAL!C19</f>
        <v>0.79230769230769238</v>
      </c>
      <c r="CJ17" s="11">
        <f>+ACTUAL!D19</f>
        <v>0.65833333333333333</v>
      </c>
      <c r="CK17" s="11">
        <f>+ACTUAL!E19</f>
        <v>0.66153846153846152</v>
      </c>
      <c r="CL17" s="11" t="str">
        <f>+ACTUAL!F19</f>
        <v/>
      </c>
      <c r="CM17" s="11">
        <f>+ACTUAL!G19</f>
        <v>0.40833333333333327</v>
      </c>
      <c r="CN17" s="11">
        <f>+ACTUAL!H19</f>
        <v>0.7</v>
      </c>
      <c r="CO17" s="11">
        <f>+ACTUAL!I19</f>
        <v>0.60714285714285698</v>
      </c>
      <c r="CP17" s="11" t="str">
        <f>+ACTUAL!J19</f>
        <v/>
      </c>
      <c r="CQ17" s="11" t="str">
        <f>+ACTUAL!K19</f>
        <v/>
      </c>
      <c r="CR17" s="11" t="str">
        <f>+ACTUAL!L19</f>
        <v/>
      </c>
      <c r="CS17" s="11" t="str">
        <f>+ACTUAL!M19</f>
        <v/>
      </c>
      <c r="CT17" s="11" t="str">
        <f>+ACTUAL!N19</f>
        <v/>
      </c>
      <c r="CU17" s="95">
        <v>1.7846454849498332</v>
      </c>
      <c r="CV17" s="49">
        <v>1.8000000000000005</v>
      </c>
      <c r="CW17" s="49">
        <v>1.3846153846153846</v>
      </c>
      <c r="CX17" s="49">
        <v>1.6545454545454545</v>
      </c>
      <c r="CY17" s="49">
        <v>1.3769230769230769</v>
      </c>
      <c r="CZ17" s="49">
        <v>1.4833333333333334</v>
      </c>
      <c r="DA17" s="49">
        <v>1.6583333333333334</v>
      </c>
      <c r="DB17" s="49">
        <v>1.8916666666666668</v>
      </c>
      <c r="DC17" s="49">
        <v>1.6846153846153851</v>
      </c>
      <c r="DD17" s="29">
        <v>1.0153846153846153</v>
      </c>
      <c r="DE17" s="97">
        <v>1.0416666666666665</v>
      </c>
      <c r="DF17" s="29">
        <v>0.62499999999999989</v>
      </c>
      <c r="DG17" s="95">
        <v>0.46923076923076934</v>
      </c>
      <c r="DH17" s="49">
        <v>0.41250000000000003</v>
      </c>
      <c r="DI17" s="49">
        <v>0.38749999999999996</v>
      </c>
      <c r="DJ17" s="49">
        <v>0.51538461538461533</v>
      </c>
      <c r="DK17" s="49">
        <v>0.4615384615384614</v>
      </c>
      <c r="DL17" s="49">
        <v>0.59166666666666656</v>
      </c>
      <c r="DM17" s="49">
        <v>0.51249999999999996</v>
      </c>
      <c r="DN17" s="49">
        <v>0.5807692307692307</v>
      </c>
      <c r="DO17" s="49">
        <v>0.9730072463768118</v>
      </c>
      <c r="DP17" s="29">
        <v>1.1615384615384619</v>
      </c>
      <c r="DQ17" s="86">
        <v>1.4333333333333336</v>
      </c>
      <c r="DR17" s="29">
        <v>1.1500000000000001</v>
      </c>
      <c r="DS17" s="39">
        <v>0.44166666666666665</v>
      </c>
      <c r="DT17" s="97">
        <v>0.50666666666666671</v>
      </c>
      <c r="DU17" s="97">
        <v>0.6071428571428571</v>
      </c>
      <c r="DV17" s="97">
        <v>0.50833333333333341</v>
      </c>
      <c r="DW17" s="97">
        <v>0.53846153846153844</v>
      </c>
      <c r="DX17" s="97">
        <v>0.49999999999999994</v>
      </c>
      <c r="DY17" s="97">
        <v>0.625</v>
      </c>
      <c r="DZ17" s="97">
        <v>0.64166666666666672</v>
      </c>
      <c r="EA17" s="97">
        <v>0.82500000000000007</v>
      </c>
      <c r="EB17" s="97">
        <v>0.95000000000000007</v>
      </c>
      <c r="EC17" s="97">
        <v>0.85000000000000009</v>
      </c>
      <c r="ED17" s="97">
        <v>0.76923076923076927</v>
      </c>
      <c r="EE17" s="95">
        <v>0.61923076923076914</v>
      </c>
      <c r="EF17" s="49">
        <v>0.94166666666666676</v>
      </c>
      <c r="EG17" s="49">
        <v>1.0307692307692309</v>
      </c>
      <c r="EH17" s="49">
        <v>1.2583333333333335</v>
      </c>
      <c r="EI17" s="49">
        <v>0.84615384615384626</v>
      </c>
      <c r="EJ17" s="49">
        <v>0.78333333333333333</v>
      </c>
      <c r="EK17" s="49">
        <v>0.79166666666666652</v>
      </c>
      <c r="EL17" s="49">
        <v>0.97500000000000009</v>
      </c>
      <c r="EM17" s="49">
        <v>2.0307692307692302</v>
      </c>
      <c r="EN17" s="29">
        <v>2.3571428571428568</v>
      </c>
      <c r="EO17" s="86">
        <v>2.2357142857142853</v>
      </c>
      <c r="EP17" s="186">
        <v>2.2076923076923074</v>
      </c>
      <c r="EQ17" s="125">
        <v>1.72</v>
      </c>
    </row>
    <row r="18" spans="1:147" x14ac:dyDescent="0.2">
      <c r="A18" s="6"/>
      <c r="B18" s="6" t="s">
        <v>4</v>
      </c>
      <c r="C18" s="12">
        <v>1.2428571428571427</v>
      </c>
      <c r="D18" s="12">
        <v>1.1124999999999998</v>
      </c>
      <c r="E18" s="12">
        <v>1.1615384615384614</v>
      </c>
      <c r="F18" s="12">
        <v>1.2833333333333334</v>
      </c>
      <c r="G18" s="12">
        <v>0.98333333333333339</v>
      </c>
      <c r="H18" s="7">
        <v>0.80833333333333346</v>
      </c>
      <c r="I18" s="12">
        <v>0.86666666666666659</v>
      </c>
      <c r="J18" s="27">
        <v>1.0730769230769228</v>
      </c>
      <c r="K18" s="25">
        <v>1.2884615384615388</v>
      </c>
      <c r="L18" s="12">
        <v>1.216666666666667</v>
      </c>
      <c r="M18" s="7">
        <v>1.3</v>
      </c>
      <c r="N18" s="12">
        <v>1.092857142857143</v>
      </c>
      <c r="O18" s="12">
        <v>0.92500000000000016</v>
      </c>
      <c r="P18" s="12">
        <v>0.86666666666666659</v>
      </c>
      <c r="Q18" s="12">
        <v>0.81428571428571439</v>
      </c>
      <c r="R18" s="12">
        <v>0.78749999999999998</v>
      </c>
      <c r="S18" s="12">
        <v>0.68076923076923079</v>
      </c>
      <c r="T18" s="7">
        <v>0.63750000000000007</v>
      </c>
      <c r="U18" s="12">
        <v>0.79545454545454541</v>
      </c>
      <c r="V18" s="27">
        <v>0.97916666666666663</v>
      </c>
      <c r="W18" s="25">
        <v>1.4208333333333334</v>
      </c>
      <c r="X18" s="12">
        <v>1.5399999999999998</v>
      </c>
      <c r="Y18" s="7">
        <v>1.4675000000000005</v>
      </c>
      <c r="Z18" s="12">
        <v>1.2291666666666667</v>
      </c>
      <c r="AA18" s="7">
        <v>1.2269230769230768</v>
      </c>
      <c r="AB18" s="7">
        <v>1.1666666666666665</v>
      </c>
      <c r="AC18" s="7">
        <v>0.99230769230769234</v>
      </c>
      <c r="AD18" s="7">
        <v>1.0999999999999999</v>
      </c>
      <c r="AE18" s="7">
        <v>0.86250000000000016</v>
      </c>
      <c r="AF18" s="7">
        <v>0.95833333333333348</v>
      </c>
      <c r="AG18" s="7">
        <v>0.85416666666666663</v>
      </c>
      <c r="AH18" s="7">
        <v>1.0346153846153845</v>
      </c>
      <c r="AI18" s="7">
        <v>1.2153846153846153</v>
      </c>
      <c r="AJ18" s="7">
        <v>1.4538461538461538</v>
      </c>
      <c r="AK18" s="7">
        <v>1.3076923076923077</v>
      </c>
      <c r="AL18" s="7">
        <v>1.2499999999999998</v>
      </c>
      <c r="AM18" s="7">
        <v>1.2576923076923072</v>
      </c>
      <c r="AN18" s="7">
        <v>1.2</v>
      </c>
      <c r="AO18" s="7">
        <v>0.91538461538461557</v>
      </c>
      <c r="AP18" s="7">
        <v>0.82272727272727264</v>
      </c>
      <c r="AQ18" s="7">
        <v>0.875</v>
      </c>
      <c r="AR18" s="7">
        <v>0.84583333333333321</v>
      </c>
      <c r="AS18" s="7">
        <v>0.84166666666666667</v>
      </c>
      <c r="AT18" s="7">
        <v>0.98461538461538467</v>
      </c>
      <c r="AU18" s="7">
        <v>1.4041666666666668</v>
      </c>
      <c r="AV18" s="7">
        <v>1.5538461538461539</v>
      </c>
      <c r="AW18" s="7">
        <v>1.3541666666666663</v>
      </c>
      <c r="AX18" s="7">
        <v>1.1272727272727272</v>
      </c>
      <c r="AY18" s="7">
        <v>1.0384615384615383</v>
      </c>
      <c r="AZ18" s="7">
        <v>0.86363636363636342</v>
      </c>
      <c r="BA18" s="7">
        <v>0.90909090909090928</v>
      </c>
      <c r="BB18" s="7">
        <v>0.77307692307692299</v>
      </c>
      <c r="BC18" s="7">
        <v>0.83749999999999991</v>
      </c>
      <c r="BD18" s="7">
        <v>0.81249999999999989</v>
      </c>
      <c r="BE18" s="7">
        <v>1.1076923076923075</v>
      </c>
      <c r="BF18" s="7">
        <v>1.2166666666666666</v>
      </c>
      <c r="BG18" s="7">
        <v>1.5999999999999999</v>
      </c>
      <c r="BH18" s="7">
        <v>1.4999999999999998</v>
      </c>
      <c r="BI18" s="7">
        <v>1.1249999999999998</v>
      </c>
      <c r="BJ18" s="7">
        <v>1.05</v>
      </c>
      <c r="BK18" s="7">
        <v>1.0000000000000002</v>
      </c>
      <c r="BL18" s="7">
        <v>1.0083333333333333</v>
      </c>
      <c r="BM18" s="7">
        <v>1.0615384615384615</v>
      </c>
      <c r="BN18" s="7">
        <v>0.875</v>
      </c>
      <c r="BO18" s="7">
        <v>0.93333333333333324</v>
      </c>
      <c r="BP18" s="7">
        <v>0.86153846153846148</v>
      </c>
      <c r="BQ18" s="7">
        <v>0.87083333333333346</v>
      </c>
      <c r="BR18" s="7">
        <v>0.87692307692307714</v>
      </c>
      <c r="BS18" s="7">
        <v>1.0230769230769232</v>
      </c>
      <c r="BT18" s="7">
        <v>1.1153846153846154</v>
      </c>
      <c r="BU18" s="7">
        <v>1.1124999999999998</v>
      </c>
      <c r="BV18" s="7">
        <v>1.1807692307692308</v>
      </c>
      <c r="BW18" s="7">
        <v>1.2034239130434781</v>
      </c>
      <c r="BX18" s="7">
        <v>1.2400434782608696</v>
      </c>
      <c r="BY18" s="7">
        <v>1.1834448160535116</v>
      </c>
      <c r="BZ18" s="7">
        <v>1.1491666666666667</v>
      </c>
      <c r="CA18" s="7">
        <v>1.01</v>
      </c>
      <c r="CB18" s="7">
        <v>0.94166666666666654</v>
      </c>
      <c r="CC18" s="7">
        <v>0.89583333333333315</v>
      </c>
      <c r="CD18" s="7">
        <v>1.203846153846154</v>
      </c>
      <c r="CE18" s="7">
        <v>1.823076923076923</v>
      </c>
      <c r="CF18" s="7">
        <v>2.3357142857142854</v>
      </c>
      <c r="CG18" s="7">
        <v>2.1538461538461537</v>
      </c>
      <c r="CH18" s="7">
        <v>1.9750000000000003</v>
      </c>
      <c r="CI18" s="7">
        <f>+ACTUAL!C21</f>
        <v>2.4615384615384617</v>
      </c>
      <c r="CJ18" s="7">
        <f>+ACTUAL!D21</f>
        <v>2.4666666666666663</v>
      </c>
      <c r="CK18" s="7">
        <f>+ACTUAL!E21</f>
        <v>2.3076923076923075</v>
      </c>
      <c r="CL18" s="7" t="str">
        <f>+ACTUAL!F21</f>
        <v/>
      </c>
      <c r="CM18" s="7">
        <f>+ACTUAL!G21</f>
        <v>1.791666666666667</v>
      </c>
      <c r="CN18" s="7">
        <f>+ACTUAL!H21</f>
        <v>1.8</v>
      </c>
      <c r="CO18" s="7">
        <f>+ACTUAL!I21</f>
        <v>1.5428571428571429</v>
      </c>
      <c r="CP18" s="7" t="str">
        <f>+ACTUAL!J21</f>
        <v/>
      </c>
      <c r="CQ18" s="7" t="str">
        <f>+ACTUAL!K21</f>
        <v/>
      </c>
      <c r="CR18" s="7" t="str">
        <f>+ACTUAL!L21</f>
        <v/>
      </c>
      <c r="CS18" s="7" t="str">
        <f>+ACTUAL!M21</f>
        <v/>
      </c>
      <c r="CT18" s="7" t="str">
        <f>+ACTUAL!N21</f>
        <v/>
      </c>
      <c r="CU18" s="93">
        <v>2.0461538461538464</v>
      </c>
      <c r="CV18" s="48">
        <v>2.3833333333333333</v>
      </c>
      <c r="CW18" s="48">
        <v>1.8461538461538463</v>
      </c>
      <c r="CX18" s="48">
        <v>1.1500000000000001</v>
      </c>
      <c r="CY18" s="48">
        <v>1.0653846153846156</v>
      </c>
      <c r="CZ18" s="48">
        <v>1.3083333333333331</v>
      </c>
      <c r="DA18" s="48">
        <v>1.2708333333333335</v>
      </c>
      <c r="DB18" s="48">
        <v>1.2666666666666666</v>
      </c>
      <c r="DC18" s="48">
        <v>1.2230769230769227</v>
      </c>
      <c r="DD18" s="27">
        <v>1.6384615384615384</v>
      </c>
      <c r="DE18" s="96">
        <v>1.2833333333333332</v>
      </c>
      <c r="DF18" s="27">
        <v>1</v>
      </c>
      <c r="DG18" s="93">
        <v>0.86538461538461553</v>
      </c>
      <c r="DH18" s="48">
        <v>0.82916666666666672</v>
      </c>
      <c r="DI18" s="48">
        <v>0.82916666666666672</v>
      </c>
      <c r="DJ18" s="48">
        <v>0.81538461538461549</v>
      </c>
      <c r="DK18" s="48">
        <v>0.93846153846153857</v>
      </c>
      <c r="DL18" s="48">
        <v>0.86666666666666681</v>
      </c>
      <c r="DM18" s="48">
        <v>0.75416666666666676</v>
      </c>
      <c r="DN18" s="48">
        <v>0.98461538461538467</v>
      </c>
      <c r="DO18" s="48">
        <v>1.3682246376811593</v>
      </c>
      <c r="DP18" s="27">
        <v>1.676923076923077</v>
      </c>
      <c r="DQ18" s="85">
        <v>1.6124999999999996</v>
      </c>
      <c r="DR18" s="27">
        <v>1.5583333333333333</v>
      </c>
      <c r="DS18" s="37">
        <v>1.5166666666666666</v>
      </c>
      <c r="DT18" s="96">
        <v>1.9333333333333336</v>
      </c>
      <c r="DU18" s="96">
        <v>1.8</v>
      </c>
      <c r="DV18" s="96">
        <v>1.4666666666666666</v>
      </c>
      <c r="DW18" s="96">
        <v>1.3076923076923077</v>
      </c>
      <c r="DX18" s="96">
        <v>1.2615384615384615</v>
      </c>
      <c r="DY18" s="96">
        <v>1.2916666666666667</v>
      </c>
      <c r="DZ18" s="96">
        <v>1.3124999999999998</v>
      </c>
      <c r="EA18" s="96">
        <v>1.5166666666666668</v>
      </c>
      <c r="EB18" s="96">
        <v>1.6083333333333334</v>
      </c>
      <c r="EC18" s="96">
        <v>1.625</v>
      </c>
      <c r="ED18" s="96">
        <v>1.5692307692307692</v>
      </c>
      <c r="EE18" s="93">
        <v>1.4923076923076921</v>
      </c>
      <c r="EF18" s="48">
        <v>1.6250000000000002</v>
      </c>
      <c r="EG18" s="48" t="s">
        <v>36</v>
      </c>
      <c r="EH18" s="48">
        <v>2.1</v>
      </c>
      <c r="EI18" s="48">
        <v>1.8923076923076925</v>
      </c>
      <c r="EJ18" s="48">
        <v>1.925</v>
      </c>
      <c r="EK18" s="48">
        <v>2.1583333333333332</v>
      </c>
      <c r="EL18" s="48">
        <v>2.8083333333333336</v>
      </c>
      <c r="EM18" s="48">
        <v>3.5846153846153843</v>
      </c>
      <c r="EN18" s="27">
        <v>3.4142857142857141</v>
      </c>
      <c r="EO18" s="85">
        <v>2.8357142857142859</v>
      </c>
      <c r="EP18" s="184">
        <v>3.3076923076923075</v>
      </c>
      <c r="EQ18" s="125">
        <v>3.25</v>
      </c>
    </row>
    <row r="19" spans="1:147" x14ac:dyDescent="0.2">
      <c r="A19" s="8" t="s">
        <v>10</v>
      </c>
      <c r="B19" s="8" t="s">
        <v>6</v>
      </c>
      <c r="C19" s="13">
        <v>1.0142857142857145</v>
      </c>
      <c r="D19" s="13">
        <v>0.90833333333333321</v>
      </c>
      <c r="E19" s="13">
        <v>0.9538461538461539</v>
      </c>
      <c r="F19" s="13">
        <v>1.0416666666666667</v>
      </c>
      <c r="G19" s="13">
        <v>0.78333333333333321</v>
      </c>
      <c r="H19" s="9">
        <v>0.59166666666666667</v>
      </c>
      <c r="I19" s="13">
        <v>0.63333333333333319</v>
      </c>
      <c r="J19" s="28">
        <v>0.86923076923076925</v>
      </c>
      <c r="K19" s="26">
        <v>1</v>
      </c>
      <c r="L19" s="13">
        <v>0.93333333333333324</v>
      </c>
      <c r="M19" s="9">
        <v>1</v>
      </c>
      <c r="N19" s="26">
        <v>0.88571428571428579</v>
      </c>
      <c r="O19" s="13">
        <v>0.71666666666666645</v>
      </c>
      <c r="P19" s="13">
        <v>0.6333333333333333</v>
      </c>
      <c r="Q19" s="13">
        <v>0.59999999999999987</v>
      </c>
      <c r="R19" s="13">
        <v>0.56666666666666665</v>
      </c>
      <c r="S19" s="13">
        <v>0.42692307692307685</v>
      </c>
      <c r="T19" s="9">
        <v>0.40416666666666673</v>
      </c>
      <c r="U19" s="13">
        <v>0.49545454545454548</v>
      </c>
      <c r="V19" s="28">
        <v>0.6791666666666667</v>
      </c>
      <c r="W19" s="26">
        <v>1.1208333333333333</v>
      </c>
      <c r="X19" s="13">
        <v>1.24</v>
      </c>
      <c r="Y19" s="9">
        <v>1.2175000000000002</v>
      </c>
      <c r="Z19" s="26">
        <v>0.92916666666666659</v>
      </c>
      <c r="AA19" s="9">
        <v>0.92307692307692324</v>
      </c>
      <c r="AB19" s="9">
        <v>0.8666666666666667</v>
      </c>
      <c r="AC19" s="9">
        <v>0.69230769230769229</v>
      </c>
      <c r="AD19" s="9">
        <v>0.79999999999999993</v>
      </c>
      <c r="AE19" s="9">
        <v>0.56249999999999989</v>
      </c>
      <c r="AF19" s="9">
        <v>0.65833333333333333</v>
      </c>
      <c r="AG19" s="9">
        <v>0.55416666666666659</v>
      </c>
      <c r="AH19" s="9">
        <v>0.73461538461538456</v>
      </c>
      <c r="AI19" s="9">
        <v>0.91538461538461546</v>
      </c>
      <c r="AJ19" s="9">
        <v>1.1307692307692307</v>
      </c>
      <c r="AK19" s="9">
        <v>0.96923076923076934</v>
      </c>
      <c r="AL19" s="9">
        <v>0.95000000000000018</v>
      </c>
      <c r="AM19" s="9">
        <v>0.9423076923076924</v>
      </c>
      <c r="AN19" s="9">
        <v>0.85833333333333339</v>
      </c>
      <c r="AO19" s="9">
        <v>0.61538461538461531</v>
      </c>
      <c r="AP19" s="9">
        <v>0.52272727272727271</v>
      </c>
      <c r="AQ19" s="9">
        <v>0.57499999999999984</v>
      </c>
      <c r="AR19" s="9">
        <v>0.54583333333333328</v>
      </c>
      <c r="AS19" s="9">
        <v>0.54166666666666652</v>
      </c>
      <c r="AT19" s="9">
        <v>0.68461538461538463</v>
      </c>
      <c r="AU19" s="9">
        <v>1.0666666666666667</v>
      </c>
      <c r="AV19" s="9">
        <v>1.2307692307692306</v>
      </c>
      <c r="AW19" s="9">
        <v>1.0541666666666669</v>
      </c>
      <c r="AX19" s="9">
        <v>0.82272727272727297</v>
      </c>
      <c r="AY19" s="9">
        <v>0.73846153846153861</v>
      </c>
      <c r="AZ19" s="9">
        <v>0.5636363636363636</v>
      </c>
      <c r="BA19" s="9">
        <v>0.60909090909090913</v>
      </c>
      <c r="BB19" s="9">
        <v>0.47307692307692312</v>
      </c>
      <c r="BC19" s="9">
        <v>0.53749999999999998</v>
      </c>
      <c r="BD19" s="9">
        <v>0.51249999999999996</v>
      </c>
      <c r="BE19" s="9">
        <v>0.80769230769230771</v>
      </c>
      <c r="BF19" s="9">
        <v>0.91666666666666663</v>
      </c>
      <c r="BG19" s="9">
        <v>1.3000000000000003</v>
      </c>
      <c r="BH19" s="9">
        <v>1.2</v>
      </c>
      <c r="BI19" s="9">
        <v>0.82500000000000018</v>
      </c>
      <c r="BJ19" s="9">
        <v>0.75</v>
      </c>
      <c r="BK19" s="9">
        <v>0.69230769230769229</v>
      </c>
      <c r="BL19" s="9">
        <v>0.70833333333333337</v>
      </c>
      <c r="BM19" s="9">
        <v>0.74615384615384606</v>
      </c>
      <c r="BN19" s="9">
        <v>0.55000000000000004</v>
      </c>
      <c r="BO19" s="9">
        <v>0.6166666666666667</v>
      </c>
      <c r="BP19" s="9">
        <v>0.52307692307692311</v>
      </c>
      <c r="BQ19" s="9">
        <v>0.55833333333333324</v>
      </c>
      <c r="BR19" s="9">
        <v>0.56923076923076921</v>
      </c>
      <c r="BS19" s="9">
        <v>0.72307692307692306</v>
      </c>
      <c r="BT19" s="9">
        <v>0.81538461538461526</v>
      </c>
      <c r="BU19" s="9">
        <v>0.80833333333333346</v>
      </c>
      <c r="BV19" s="9">
        <v>0.86923076923076947</v>
      </c>
      <c r="BW19" s="9">
        <v>0.94092391304347833</v>
      </c>
      <c r="BX19" s="9">
        <v>0.95004347826086932</v>
      </c>
      <c r="BY19" s="9">
        <v>0.9526755852842812</v>
      </c>
      <c r="BZ19" s="9">
        <v>0.94916666666666671</v>
      </c>
      <c r="CA19" s="9">
        <v>0.79461538461538472</v>
      </c>
      <c r="CB19" s="9">
        <v>0.63333333333333341</v>
      </c>
      <c r="CC19" s="9">
        <v>0.56666666666666665</v>
      </c>
      <c r="CD19" s="9">
        <v>0.90000000000000013</v>
      </c>
      <c r="CE19" s="9">
        <v>1.4769230769230772</v>
      </c>
      <c r="CF19" s="9">
        <v>1.9357142857142857</v>
      </c>
      <c r="CG19" s="9">
        <v>1.7538461538461545</v>
      </c>
      <c r="CH19" s="9">
        <v>1.5750000000000002</v>
      </c>
      <c r="CI19" s="9">
        <f>+ACTUAL!C22</f>
        <v>2.1615384615384619</v>
      </c>
      <c r="CJ19" s="9">
        <f>+ACTUAL!D22</f>
        <v>2.1666666666666665</v>
      </c>
      <c r="CK19" s="9">
        <f>+ACTUAL!E22</f>
        <v>2.0076923076923072</v>
      </c>
      <c r="CL19" s="9" t="str">
        <f>+ACTUAL!F22</f>
        <v/>
      </c>
      <c r="CM19" s="9">
        <f>+ACTUAL!G22</f>
        <v>1.4916666666666669</v>
      </c>
      <c r="CN19" s="9">
        <f>+ACTUAL!H22</f>
        <v>1.5</v>
      </c>
      <c r="CO19" s="9">
        <f>+ACTUAL!I22</f>
        <v>1.2428571428571431</v>
      </c>
      <c r="CP19" s="9" t="str">
        <f>+ACTUAL!J22</f>
        <v/>
      </c>
      <c r="CQ19" s="9" t="str">
        <f>+ACTUAL!K22</f>
        <v/>
      </c>
      <c r="CR19" s="9" t="str">
        <f>+ACTUAL!L22</f>
        <v/>
      </c>
      <c r="CS19" s="9" t="str">
        <f>+ACTUAL!M22</f>
        <v/>
      </c>
      <c r="CT19" s="9" t="str">
        <f>+ACTUAL!N22</f>
        <v/>
      </c>
      <c r="CU19" s="94">
        <v>1.8461538461538463</v>
      </c>
      <c r="CV19" s="13">
        <v>2.1416666666666662</v>
      </c>
      <c r="CW19" s="13">
        <v>1.6461538461538465</v>
      </c>
      <c r="CX19" s="13">
        <v>0.95</v>
      </c>
      <c r="CY19" s="13">
        <v>0.8653846153846152</v>
      </c>
      <c r="CZ19" s="13">
        <v>1.1083333333333334</v>
      </c>
      <c r="DA19" s="13">
        <v>1.0583333333333331</v>
      </c>
      <c r="DB19" s="13">
        <v>1.0666666666666667</v>
      </c>
      <c r="DC19" s="13">
        <v>1.0230769230769232</v>
      </c>
      <c r="DD19" s="28">
        <v>1.4230769230769231</v>
      </c>
      <c r="DE19" s="26">
        <v>1.0833333333333337</v>
      </c>
      <c r="DF19" s="28">
        <v>0.79999999999999993</v>
      </c>
      <c r="DG19" s="94">
        <v>0.66538461538461524</v>
      </c>
      <c r="DH19" s="13">
        <v>0.62916666666666654</v>
      </c>
      <c r="DI19" s="13">
        <v>0.62916666666666676</v>
      </c>
      <c r="DJ19" s="13">
        <v>0.61538461538461531</v>
      </c>
      <c r="DK19" s="13">
        <v>0.73846153846153828</v>
      </c>
      <c r="DL19" s="13">
        <v>0.66666666666666663</v>
      </c>
      <c r="DM19" s="13">
        <v>0.55416666666666659</v>
      </c>
      <c r="DN19" s="13">
        <v>0.78461538461538471</v>
      </c>
      <c r="DO19" s="13">
        <v>1.1673913043478261</v>
      </c>
      <c r="DP19" s="28">
        <v>1.4769230769230768</v>
      </c>
      <c r="DQ19" s="22">
        <v>1.4000000000000001</v>
      </c>
      <c r="DR19" s="28">
        <v>1.3583333333333334</v>
      </c>
      <c r="DS19" s="38">
        <v>1.3166666666666667</v>
      </c>
      <c r="DT19" s="26">
        <v>1.7333333333333336</v>
      </c>
      <c r="DU19" s="26">
        <v>1.7214285714285715</v>
      </c>
      <c r="DV19" s="26">
        <v>1.2666666666666668</v>
      </c>
      <c r="DW19" s="26">
        <v>2.7692307692307692</v>
      </c>
      <c r="DX19" s="26">
        <v>1.0615384615384615</v>
      </c>
      <c r="DY19" s="26">
        <v>1.0916666666666666</v>
      </c>
      <c r="DZ19" s="26">
        <v>1.1125</v>
      </c>
      <c r="EA19" s="26">
        <v>1.3166666666666671</v>
      </c>
      <c r="EB19" s="26">
        <v>1.4083333333333334</v>
      </c>
      <c r="EC19" s="26">
        <v>1.4249999999999998</v>
      </c>
      <c r="ED19" s="26">
        <v>1.3692307692307695</v>
      </c>
      <c r="EE19" s="94">
        <v>1.2923076923076922</v>
      </c>
      <c r="EF19" s="13">
        <v>1.425</v>
      </c>
      <c r="EG19" s="13">
        <v>1.5153846153846156</v>
      </c>
      <c r="EH19" s="13">
        <v>1.8666666666666665</v>
      </c>
      <c r="EI19" s="13">
        <v>1.5923076923076922</v>
      </c>
      <c r="EJ19" s="13">
        <v>1.625</v>
      </c>
      <c r="EK19" s="13">
        <v>1.8583333333333332</v>
      </c>
      <c r="EL19" s="13">
        <v>2.5083333333333333</v>
      </c>
      <c r="EM19" s="13">
        <v>3.2846153846153849</v>
      </c>
      <c r="EN19" s="28">
        <v>3.1142857142857143</v>
      </c>
      <c r="EO19" s="22">
        <v>2.5357142857142856</v>
      </c>
      <c r="EP19" s="185">
        <v>3.0076923076923077</v>
      </c>
      <c r="EQ19" s="125">
        <v>2.95</v>
      </c>
    </row>
    <row r="20" spans="1:147" ht="13.5" thickBot="1" x14ac:dyDescent="0.25">
      <c r="A20" s="10"/>
      <c r="B20" s="10" t="s">
        <v>7</v>
      </c>
      <c r="C20" s="13">
        <v>0.81428571428571417</v>
      </c>
      <c r="D20" s="13">
        <v>0.70833333333333337</v>
      </c>
      <c r="E20" s="14">
        <v>0.75384615384615394</v>
      </c>
      <c r="F20" s="13">
        <v>0.84166666666666667</v>
      </c>
      <c r="G20" s="14">
        <v>0.58333333333333326</v>
      </c>
      <c r="H20" s="11">
        <v>0.39166666666666666</v>
      </c>
      <c r="I20" s="14">
        <v>0.43333333333333329</v>
      </c>
      <c r="J20" s="29">
        <v>0.66923076923076918</v>
      </c>
      <c r="K20" s="26">
        <v>0.8</v>
      </c>
      <c r="L20" s="13">
        <v>0.73333333333333328</v>
      </c>
      <c r="M20" s="11">
        <v>0.8</v>
      </c>
      <c r="N20" s="71">
        <v>0.68571428571428572</v>
      </c>
      <c r="O20" s="13">
        <v>0.51666666666666672</v>
      </c>
      <c r="P20" s="13">
        <v>0.43333333333333329</v>
      </c>
      <c r="Q20" s="14">
        <v>0.4</v>
      </c>
      <c r="R20" s="13">
        <v>0.36249999999999988</v>
      </c>
      <c r="S20" s="14">
        <v>0.23461538461538467</v>
      </c>
      <c r="T20" s="11">
        <v>0.23749999999999996</v>
      </c>
      <c r="U20" s="14">
        <v>0.2818181818181818</v>
      </c>
      <c r="V20" s="29">
        <v>0.37916666666666665</v>
      </c>
      <c r="W20" s="26">
        <v>0.83750000000000002</v>
      </c>
      <c r="X20" s="13">
        <v>0.93999999999999961</v>
      </c>
      <c r="Y20" s="11">
        <v>0.91749999999999987</v>
      </c>
      <c r="Z20" s="71">
        <v>0.62916666666666676</v>
      </c>
      <c r="AA20" s="11">
        <v>0.62307692307692308</v>
      </c>
      <c r="AB20" s="11">
        <v>0.56666666666666654</v>
      </c>
      <c r="AC20" s="11">
        <v>0.3923076923076923</v>
      </c>
      <c r="AD20" s="11">
        <v>0.5</v>
      </c>
      <c r="AE20" s="11">
        <v>0.26249999999999996</v>
      </c>
      <c r="AF20" s="11">
        <v>0.35833333333333334</v>
      </c>
      <c r="AG20" s="11">
        <v>0.25416666666666665</v>
      </c>
      <c r="AH20" s="11">
        <v>0.43461538461538463</v>
      </c>
      <c r="AI20" s="11">
        <v>0.61538461538461542</v>
      </c>
      <c r="AJ20" s="11">
        <v>0.83076923076923059</v>
      </c>
      <c r="AK20" s="11">
        <v>0.66923076923076918</v>
      </c>
      <c r="AL20" s="11">
        <v>0.6499999999999998</v>
      </c>
      <c r="AM20" s="11">
        <v>0.64230769230769214</v>
      </c>
      <c r="AN20" s="11">
        <v>0.55833333333333335</v>
      </c>
      <c r="AO20" s="11">
        <v>0.31538461538461537</v>
      </c>
      <c r="AP20" s="11">
        <v>0.22272727272727275</v>
      </c>
      <c r="AQ20" s="11">
        <v>0.27499999999999997</v>
      </c>
      <c r="AR20" s="11">
        <v>0.24583333333333332</v>
      </c>
      <c r="AS20" s="11">
        <v>0.24583333333333332</v>
      </c>
      <c r="AT20" s="11">
        <v>0.38461538461538453</v>
      </c>
      <c r="AU20" s="11">
        <v>0.75833333333333341</v>
      </c>
      <c r="AV20" s="11">
        <v>0.9076923076923078</v>
      </c>
      <c r="AW20" s="11">
        <v>0.74583333333333324</v>
      </c>
      <c r="AX20" s="11">
        <v>0.52272727272727271</v>
      </c>
      <c r="AY20" s="11">
        <v>0.43846153846153846</v>
      </c>
      <c r="AZ20" s="11">
        <v>0.26363636363636361</v>
      </c>
      <c r="BA20" s="11">
        <v>0.30909090909090903</v>
      </c>
      <c r="BB20" s="11">
        <v>0.22692307692307695</v>
      </c>
      <c r="BC20" s="11">
        <v>0.23750000000000002</v>
      </c>
      <c r="BD20" s="11">
        <v>0.23749999999999996</v>
      </c>
      <c r="BE20" s="11">
        <v>0.50769230769230766</v>
      </c>
      <c r="BF20" s="11">
        <v>0.61666666666666659</v>
      </c>
      <c r="BG20" s="11">
        <v>1.0000000000000002</v>
      </c>
      <c r="BH20" s="11">
        <v>0.9</v>
      </c>
      <c r="BI20" s="11">
        <v>0.52500000000000002</v>
      </c>
      <c r="BJ20" s="11">
        <v>0.45</v>
      </c>
      <c r="BK20" s="11">
        <v>0.39230769230769236</v>
      </c>
      <c r="BL20" s="11">
        <v>0.40833333333333327</v>
      </c>
      <c r="BM20" s="11">
        <v>0.44615384615384623</v>
      </c>
      <c r="BN20" s="11">
        <v>0.25833333333333336</v>
      </c>
      <c r="BO20" s="11">
        <v>0.32500000000000001</v>
      </c>
      <c r="BP20" s="11">
        <v>0.22307692307692306</v>
      </c>
      <c r="BQ20" s="11">
        <v>0.26666666666666661</v>
      </c>
      <c r="BR20" s="11">
        <v>0.26923076923076927</v>
      </c>
      <c r="BS20" s="11">
        <v>0.42307692307692313</v>
      </c>
      <c r="BT20" s="11">
        <v>0.51538461538461544</v>
      </c>
      <c r="BU20" s="11">
        <v>0.5083333333333333</v>
      </c>
      <c r="BV20" s="11">
        <v>0.56923076923076921</v>
      </c>
      <c r="BW20" s="11">
        <v>0.63842391304347812</v>
      </c>
      <c r="BX20" s="11">
        <v>0.74004347826086969</v>
      </c>
      <c r="BY20" s="11">
        <v>0.7526755852842808</v>
      </c>
      <c r="BZ20" s="11">
        <v>0.74916666666666687</v>
      </c>
      <c r="CA20" s="11">
        <v>0.57923076923076944</v>
      </c>
      <c r="CB20" s="11">
        <v>0.34166666666666673</v>
      </c>
      <c r="CC20" s="11">
        <v>0.26666666666666666</v>
      </c>
      <c r="CD20" s="11">
        <v>0.6</v>
      </c>
      <c r="CE20" s="11">
        <v>1.1307692307692305</v>
      </c>
      <c r="CF20" s="11">
        <v>1.5357142857142854</v>
      </c>
      <c r="CG20" s="11">
        <v>1.3538461538461537</v>
      </c>
      <c r="CH20" s="11">
        <v>1.1749999999999998</v>
      </c>
      <c r="CI20" s="11">
        <f>+ACTUAL!C23</f>
        <v>1.8615384615384611</v>
      </c>
      <c r="CJ20" s="11">
        <f>+ACTUAL!D23</f>
        <v>1.8666666666666663</v>
      </c>
      <c r="CK20" s="11">
        <f>+ACTUAL!E23</f>
        <v>1.7076923076923074</v>
      </c>
      <c r="CL20" s="11" t="str">
        <f>+ACTUAL!F23</f>
        <v/>
      </c>
      <c r="CM20" s="11">
        <f>+ACTUAL!G23</f>
        <v>1.1916666666666664</v>
      </c>
      <c r="CN20" s="11">
        <f>+ACTUAL!H23</f>
        <v>1.2</v>
      </c>
      <c r="CO20" s="11">
        <f>+ACTUAL!I23</f>
        <v>0.94285714285714295</v>
      </c>
      <c r="CP20" s="11" t="str">
        <f>+ACTUAL!J23</f>
        <v/>
      </c>
      <c r="CQ20" s="11" t="str">
        <f>+ACTUAL!K23</f>
        <v/>
      </c>
      <c r="CR20" s="11" t="str">
        <f>+ACTUAL!L23</f>
        <v/>
      </c>
      <c r="CS20" s="11" t="str">
        <f>+ACTUAL!M23</f>
        <v/>
      </c>
      <c r="CT20" s="11" t="str">
        <f>+ACTUAL!N23</f>
        <v/>
      </c>
      <c r="CU20" s="95">
        <v>1.6461538461538465</v>
      </c>
      <c r="CV20" s="49">
        <v>1.9083333333333332</v>
      </c>
      <c r="CW20" s="49">
        <v>1.4461538461538461</v>
      </c>
      <c r="CX20" s="49">
        <v>0.75000000000000011</v>
      </c>
      <c r="CY20" s="49">
        <v>0.66538461538461546</v>
      </c>
      <c r="CZ20" s="49">
        <v>0.90833333333333333</v>
      </c>
      <c r="DA20" s="49">
        <v>0.8583333333333335</v>
      </c>
      <c r="DB20" s="49">
        <v>0.86666666666666703</v>
      </c>
      <c r="DC20" s="49">
        <v>0.82307692307692304</v>
      </c>
      <c r="DD20" s="29">
        <v>1.2230769230769232</v>
      </c>
      <c r="DE20" s="97">
        <v>0.88333333333333319</v>
      </c>
      <c r="DF20" s="29">
        <v>0.59999999999999987</v>
      </c>
      <c r="DG20" s="95">
        <v>0.46538461538461551</v>
      </c>
      <c r="DH20" s="49">
        <v>0.42916666666666675</v>
      </c>
      <c r="DI20" s="49">
        <v>0.4291666666666667</v>
      </c>
      <c r="DJ20" s="49">
        <v>0.41538461538461541</v>
      </c>
      <c r="DK20" s="49">
        <v>0.53846153846153844</v>
      </c>
      <c r="DL20" s="49">
        <v>0.46666666666666673</v>
      </c>
      <c r="DM20" s="49">
        <v>0.35416666666666657</v>
      </c>
      <c r="DN20" s="49">
        <v>0.58461538461538454</v>
      </c>
      <c r="DO20" s="49">
        <v>0.96739130434782628</v>
      </c>
      <c r="DP20" s="29">
        <v>1.276923076923077</v>
      </c>
      <c r="DQ20" s="86">
        <v>1.1916666666666667</v>
      </c>
      <c r="DR20" s="29">
        <v>1.1583333333333334</v>
      </c>
      <c r="DS20" s="39">
        <v>1.1166666666666665</v>
      </c>
      <c r="DT20" s="97">
        <v>1.533333333333333</v>
      </c>
      <c r="DU20" s="97">
        <v>1.5214285714285718</v>
      </c>
      <c r="DV20" s="97">
        <v>1.0666666666666669</v>
      </c>
      <c r="DW20" s="97">
        <v>2.1538461538461537</v>
      </c>
      <c r="DX20" s="97">
        <v>0.86153846153846136</v>
      </c>
      <c r="DY20" s="97">
        <v>0.89166666666666672</v>
      </c>
      <c r="DZ20" s="97">
        <v>0.9125000000000002</v>
      </c>
      <c r="EA20" s="97">
        <v>1.1166666666666665</v>
      </c>
      <c r="EB20" s="97">
        <v>1.2083333333333333</v>
      </c>
      <c r="EC20" s="97">
        <v>1.2250000000000001</v>
      </c>
      <c r="ED20" s="97">
        <v>1.1692307692307691</v>
      </c>
      <c r="EE20" s="95">
        <v>1.0923076923076924</v>
      </c>
      <c r="EF20" s="49">
        <v>1.2249999999999999</v>
      </c>
      <c r="EG20" s="49">
        <v>1.3153846153846156</v>
      </c>
      <c r="EH20" s="49">
        <v>1.6333333333333331</v>
      </c>
      <c r="EI20" s="49">
        <v>1.2923076923076924</v>
      </c>
      <c r="EJ20" s="49">
        <v>1.3250000000000002</v>
      </c>
      <c r="EK20" s="49">
        <v>1.5583333333333336</v>
      </c>
      <c r="EL20" s="49">
        <v>2.208333333333333</v>
      </c>
      <c r="EM20" s="49">
        <v>2.9846153846153842</v>
      </c>
      <c r="EN20" s="29">
        <v>2.8142857142857136</v>
      </c>
      <c r="EO20" s="86">
        <v>2.2357142857142853</v>
      </c>
      <c r="EP20" s="186">
        <v>2.7076923076923074</v>
      </c>
      <c r="EQ20" s="125">
        <v>2.65</v>
      </c>
    </row>
    <row r="21" spans="1:147" x14ac:dyDescent="0.2">
      <c r="A21" s="6"/>
      <c r="B21" s="6" t="s">
        <v>4</v>
      </c>
      <c r="C21" s="12">
        <v>0.99285714285714288</v>
      </c>
      <c r="D21" s="12">
        <v>0.83333333333333348</v>
      </c>
      <c r="E21" s="12">
        <v>0.8846153846153848</v>
      </c>
      <c r="F21" s="12">
        <v>0.78749999999999998</v>
      </c>
      <c r="G21" s="12">
        <v>0.62916666666666654</v>
      </c>
      <c r="H21" s="7">
        <v>0.52916666666666667</v>
      </c>
      <c r="I21" s="12">
        <v>0.52916666666666667</v>
      </c>
      <c r="J21" s="27">
        <v>0.55384615384615377</v>
      </c>
      <c r="K21" s="25">
        <v>0.63692307692307693</v>
      </c>
      <c r="L21" s="12">
        <v>0.5675</v>
      </c>
      <c r="M21" s="7">
        <v>0.53</v>
      </c>
      <c r="N21" s="12">
        <v>0.59285714285714286</v>
      </c>
      <c r="O21" s="12">
        <v>0.61249999999999993</v>
      </c>
      <c r="P21" s="12">
        <v>0.57916666666666661</v>
      </c>
      <c r="Q21" s="12">
        <v>0.40714285714285714</v>
      </c>
      <c r="R21" s="12">
        <v>0.40833333333333338</v>
      </c>
      <c r="S21" s="12">
        <v>0.44923076923076927</v>
      </c>
      <c r="T21" s="7">
        <v>0.5166666666666665</v>
      </c>
      <c r="U21" s="12">
        <v>0.69363636363636383</v>
      </c>
      <c r="V21" s="27">
        <v>0.84916666666666663</v>
      </c>
      <c r="W21" s="25">
        <v>1.0541666666666667</v>
      </c>
      <c r="X21" s="12">
        <v>0.85749999999999982</v>
      </c>
      <c r="Y21" s="7">
        <v>0.84333333333333327</v>
      </c>
      <c r="Z21" s="12">
        <v>0.72916666666666652</v>
      </c>
      <c r="AA21" s="7">
        <v>0.65769230769230758</v>
      </c>
      <c r="AB21" s="7">
        <v>0.56666666666666665</v>
      </c>
      <c r="AC21" s="7">
        <v>0.47307692307692312</v>
      </c>
      <c r="AD21" s="7">
        <v>0.57666666666666666</v>
      </c>
      <c r="AE21" s="7">
        <v>0.53333333333333321</v>
      </c>
      <c r="AF21" s="7">
        <v>0.61666666666666659</v>
      </c>
      <c r="AG21" s="7">
        <v>0.59166666666666667</v>
      </c>
      <c r="AH21" s="7">
        <v>0.55769230769230771</v>
      </c>
      <c r="AI21" s="7">
        <v>0.71153846153846145</v>
      </c>
      <c r="AJ21" s="7">
        <v>0.83153846153846167</v>
      </c>
      <c r="AK21" s="7">
        <v>0.89999999999999991</v>
      </c>
      <c r="AL21" s="7">
        <v>0.85249999999999992</v>
      </c>
      <c r="AM21" s="7">
        <v>0.79999999999999993</v>
      </c>
      <c r="AN21" s="7">
        <v>0.71666666666666667</v>
      </c>
      <c r="AO21" s="7">
        <v>0.64999999999999991</v>
      </c>
      <c r="AP21" s="7">
        <v>0.68636363636363651</v>
      </c>
      <c r="AQ21" s="7">
        <v>0.76249999999999984</v>
      </c>
      <c r="AR21" s="7">
        <v>0.65666666666666673</v>
      </c>
      <c r="AS21" s="7">
        <v>0.62083333333333346</v>
      </c>
      <c r="AT21" s="7">
        <v>0.60384615384615392</v>
      </c>
      <c r="AU21" s="7">
        <v>0.81333333333333335</v>
      </c>
      <c r="AV21" s="7">
        <v>0.85769230769230786</v>
      </c>
      <c r="AW21" s="7">
        <v>0.82500000000000007</v>
      </c>
      <c r="AX21" s="7">
        <v>0.84363636363636374</v>
      </c>
      <c r="AY21" s="7">
        <v>0.78846153846153844</v>
      </c>
      <c r="AZ21" s="7">
        <v>0.64545454545454539</v>
      </c>
      <c r="BA21" s="7">
        <v>0.58636363636363642</v>
      </c>
      <c r="BB21" s="7">
        <v>0.47538461538461535</v>
      </c>
      <c r="BC21" s="7">
        <v>0.55833333333333324</v>
      </c>
      <c r="BD21" s="7">
        <v>0.59583333333333333</v>
      </c>
      <c r="BE21" s="7">
        <v>0.89615384615384619</v>
      </c>
      <c r="BF21" s="7">
        <v>1.1458333333333333</v>
      </c>
      <c r="BG21" s="7">
        <v>1.2507692307692306</v>
      </c>
      <c r="BH21" s="7">
        <v>1.0250000000000001</v>
      </c>
      <c r="BI21" s="7">
        <v>0.74583333333333346</v>
      </c>
      <c r="BJ21" s="7">
        <v>0.6875</v>
      </c>
      <c r="BK21" s="7">
        <v>0.54076923076923078</v>
      </c>
      <c r="BL21" s="7">
        <v>0.55416666666666659</v>
      </c>
      <c r="BM21" s="7">
        <v>0.58384615384615368</v>
      </c>
      <c r="BN21" s="7">
        <v>0.57083333333333319</v>
      </c>
      <c r="BO21" s="7">
        <v>0.61416666666666664</v>
      </c>
      <c r="BP21" s="7">
        <v>0.58461538461538454</v>
      </c>
      <c r="BQ21" s="7">
        <v>0.52083333333333337</v>
      </c>
      <c r="BR21" s="7">
        <v>0.32692307692307687</v>
      </c>
      <c r="BS21" s="7">
        <v>0.28076923076923072</v>
      </c>
      <c r="BT21" s="7">
        <v>0.43076923076923074</v>
      </c>
      <c r="BU21" s="7">
        <v>0.59333333333333327</v>
      </c>
      <c r="BV21" s="7">
        <v>0.8076923076923076</v>
      </c>
      <c r="BW21" s="7">
        <v>0.91875000000000007</v>
      </c>
      <c r="BX21" s="7">
        <v>0.83750000000000002</v>
      </c>
      <c r="BY21" s="7">
        <v>0.90769230769230791</v>
      </c>
      <c r="BZ21" s="7">
        <v>0.71999999999999986</v>
      </c>
      <c r="CA21" s="7">
        <v>0.58846153846153837</v>
      </c>
      <c r="CB21" s="7">
        <v>0.57499999999999984</v>
      </c>
      <c r="CC21" s="7">
        <v>0.58750000000000002</v>
      </c>
      <c r="CD21" s="7">
        <v>0.71153846153846168</v>
      </c>
      <c r="CE21" s="7">
        <v>1.0830769230769228</v>
      </c>
      <c r="CF21" s="7">
        <v>1.3714285714285714</v>
      </c>
      <c r="CG21" s="7">
        <v>1.7692307692307696</v>
      </c>
      <c r="CH21" s="7">
        <v>1.8666666666666665</v>
      </c>
      <c r="CI21" s="7">
        <f>+ACTUAL!C25</f>
        <v>1.176923076923077</v>
      </c>
      <c r="CJ21" s="7">
        <f>+ACTUAL!D25</f>
        <v>1.0874999999999999</v>
      </c>
      <c r="CK21" s="7">
        <f>+ACTUAL!E25</f>
        <v>1.0000000000000002</v>
      </c>
      <c r="CL21" s="7" t="str">
        <f>+ACTUAL!F25</f>
        <v/>
      </c>
      <c r="CM21" s="7">
        <f>+ACTUAL!G25</f>
        <v>1.0333333333333334</v>
      </c>
      <c r="CN21" s="7">
        <f>+ACTUAL!H25</f>
        <v>1.3</v>
      </c>
      <c r="CO21" s="7">
        <f>+ACTUAL!I25</f>
        <v>1.0999999999999999</v>
      </c>
      <c r="CP21" s="7" t="str">
        <f>+ACTUAL!J25</f>
        <v/>
      </c>
      <c r="CQ21" s="7" t="str">
        <f>+ACTUAL!K25</f>
        <v/>
      </c>
      <c r="CR21" s="7" t="str">
        <f>+ACTUAL!L25</f>
        <v/>
      </c>
      <c r="CS21" s="7" t="str">
        <f>+ACTUAL!M25</f>
        <v/>
      </c>
      <c r="CT21" s="7" t="str">
        <f>+ACTUAL!N25</f>
        <v/>
      </c>
      <c r="CU21" s="93">
        <v>1.168361204013378</v>
      </c>
      <c r="CV21" s="48">
        <v>0.89583333333333348</v>
      </c>
      <c r="CW21" s="48">
        <v>0.66923076923076918</v>
      </c>
      <c r="CX21" s="48">
        <v>0.48636363636363639</v>
      </c>
      <c r="CY21" s="48">
        <v>0.56153846153846143</v>
      </c>
      <c r="CZ21" s="48">
        <v>0.5958333333333331</v>
      </c>
      <c r="DA21" s="48">
        <v>0.62083333333333335</v>
      </c>
      <c r="DB21" s="48">
        <v>0.53333333333333333</v>
      </c>
      <c r="DC21" s="48">
        <v>0.53076923076923077</v>
      </c>
      <c r="DD21" s="27">
        <v>0.59999999999999987</v>
      </c>
      <c r="DE21" s="96">
        <v>0.57916666666666661</v>
      </c>
      <c r="DF21" s="27">
        <v>0.47000000000000003</v>
      </c>
      <c r="DG21" s="93">
        <v>0.50384615384615383</v>
      </c>
      <c r="DH21" s="48">
        <v>0.54166666666666663</v>
      </c>
      <c r="DI21" s="48">
        <v>0.53749999999999998</v>
      </c>
      <c r="DJ21" s="48">
        <v>0.56923076923076921</v>
      </c>
      <c r="DK21" s="48">
        <v>0.63461538461538458</v>
      </c>
      <c r="DL21" s="48">
        <v>0.57916666666666661</v>
      </c>
      <c r="DM21" s="48">
        <v>0.53333333333333333</v>
      </c>
      <c r="DN21" s="48">
        <v>0.7038461538461539</v>
      </c>
      <c r="DO21" s="48">
        <v>0.99358695652173923</v>
      </c>
      <c r="DP21" s="27">
        <v>1.1576923076923078</v>
      </c>
      <c r="DQ21" s="85">
        <v>1.0416666666666667</v>
      </c>
      <c r="DR21" s="27">
        <v>1.1083333333333336</v>
      </c>
      <c r="DS21" s="37">
        <v>0.73749999999999982</v>
      </c>
      <c r="DT21" s="96">
        <v>0.71249999999999991</v>
      </c>
      <c r="DU21" s="96">
        <v>0.71785714285714286</v>
      </c>
      <c r="DV21" s="96">
        <v>0.6333333333333333</v>
      </c>
      <c r="DW21" s="96">
        <v>0.64615384615384619</v>
      </c>
      <c r="DX21" s="96">
        <v>0.67692307692307685</v>
      </c>
      <c r="DY21" s="96">
        <v>0.70833333333333348</v>
      </c>
      <c r="DZ21" s="96">
        <v>0.70833333333333348</v>
      </c>
      <c r="EA21" s="96">
        <v>1.0291666666666668</v>
      </c>
      <c r="EB21" s="96">
        <v>1.2249999999999999</v>
      </c>
      <c r="EC21" s="96">
        <v>1.1666666666666665</v>
      </c>
      <c r="ED21" s="96">
        <v>1.1923076923076918</v>
      </c>
      <c r="EE21" s="93">
        <v>1.1999999999999997</v>
      </c>
      <c r="EF21" s="48">
        <v>1.4083333333333332</v>
      </c>
      <c r="EG21" s="48">
        <v>1.4769230769230772</v>
      </c>
      <c r="EH21" s="48">
        <v>1.6333333333333335</v>
      </c>
      <c r="EI21" s="48">
        <v>1.4384615384615385</v>
      </c>
      <c r="EJ21" s="48">
        <v>1.4000000000000001</v>
      </c>
      <c r="EK21" s="48">
        <v>1.5083333333333335</v>
      </c>
      <c r="EL21" s="48">
        <v>1.575</v>
      </c>
      <c r="EM21" s="48">
        <v>2.1538461538461537</v>
      </c>
      <c r="EN21" s="27">
        <v>2.2107142857142859</v>
      </c>
      <c r="EO21" s="85">
        <v>2.0785714285714283</v>
      </c>
      <c r="EP21" s="184">
        <v>2.5615384615384613</v>
      </c>
      <c r="EQ21" s="125">
        <v>2.48</v>
      </c>
    </row>
    <row r="22" spans="1:147" ht="13.5" thickBot="1" x14ac:dyDescent="0.25">
      <c r="A22" s="8" t="s">
        <v>11</v>
      </c>
      <c r="B22" s="8" t="s">
        <v>6</v>
      </c>
      <c r="C22" s="13">
        <v>0.7857142857142857</v>
      </c>
      <c r="D22" s="13">
        <v>0.61666666666666647</v>
      </c>
      <c r="E22" s="13">
        <v>0.67692307692307685</v>
      </c>
      <c r="F22" s="13">
        <v>0.58333333333333337</v>
      </c>
      <c r="G22" s="13">
        <v>0.39999999999999991</v>
      </c>
      <c r="H22" s="9">
        <v>0.29999999999999993</v>
      </c>
      <c r="I22" s="13">
        <v>0.3166666666666666</v>
      </c>
      <c r="J22" s="28">
        <v>0.33076923076923076</v>
      </c>
      <c r="K22" s="26">
        <v>0.4</v>
      </c>
      <c r="L22" s="13">
        <v>0.35833333333333323</v>
      </c>
      <c r="M22" s="9">
        <v>0.3</v>
      </c>
      <c r="N22" s="26">
        <v>0.3571428571428571</v>
      </c>
      <c r="O22" s="13">
        <v>0.3833333333333333</v>
      </c>
      <c r="P22" s="13">
        <v>0.35833333333333323</v>
      </c>
      <c r="Q22" s="13">
        <v>0.22142857142857139</v>
      </c>
      <c r="R22" s="13">
        <v>0.25416666666666671</v>
      </c>
      <c r="S22" s="13">
        <v>0.23076923076923081</v>
      </c>
      <c r="T22" s="9">
        <v>0.28333333333333333</v>
      </c>
      <c r="U22" s="13">
        <v>0.43181818181818182</v>
      </c>
      <c r="V22" s="28">
        <v>0.54999999999999993</v>
      </c>
      <c r="W22" s="26">
        <v>0.77249999999999996</v>
      </c>
      <c r="X22" s="13">
        <v>0.55749999999999988</v>
      </c>
      <c r="Y22" s="9">
        <v>0.54333333333333345</v>
      </c>
      <c r="Z22" s="26">
        <v>0.42916666666666664</v>
      </c>
      <c r="AA22" s="9">
        <v>0.35769230769230764</v>
      </c>
      <c r="AB22" s="9">
        <v>0.30416666666666664</v>
      </c>
      <c r="AC22" s="9">
        <v>0.27692307692307694</v>
      </c>
      <c r="AD22" s="9">
        <v>0.30416666666666664</v>
      </c>
      <c r="AE22" s="9">
        <v>0.31249999999999994</v>
      </c>
      <c r="AF22" s="9">
        <v>0.31666666666666665</v>
      </c>
      <c r="AG22" s="9">
        <v>0.30833333333333329</v>
      </c>
      <c r="AH22" s="9">
        <v>0.27307692307692305</v>
      </c>
      <c r="AI22" s="9">
        <v>0.41153846153846163</v>
      </c>
      <c r="AJ22" s="9">
        <v>0.53076923076923077</v>
      </c>
      <c r="AK22" s="9">
        <v>0.59999999999999987</v>
      </c>
      <c r="AL22" s="9">
        <v>0.54999999999999993</v>
      </c>
      <c r="AM22" s="9">
        <v>0.5</v>
      </c>
      <c r="AN22" s="9">
        <v>0.41666666666666669</v>
      </c>
      <c r="AO22" s="9">
        <v>0.35</v>
      </c>
      <c r="AP22" s="9">
        <v>0.38636363636363635</v>
      </c>
      <c r="AQ22" s="9">
        <v>0.46249999999999997</v>
      </c>
      <c r="AR22" s="9">
        <v>0.35833333333333334</v>
      </c>
      <c r="AS22" s="9">
        <v>0.32083333333333336</v>
      </c>
      <c r="AT22" s="9">
        <v>0.30384615384615388</v>
      </c>
      <c r="AU22" s="9">
        <v>0.5083333333333333</v>
      </c>
      <c r="AV22" s="9">
        <v>0.5576923076923076</v>
      </c>
      <c r="AW22" s="9">
        <v>0.52500000000000002</v>
      </c>
      <c r="AX22" s="9">
        <v>0.54090909090909089</v>
      </c>
      <c r="AY22" s="9">
        <v>0.48461538461538445</v>
      </c>
      <c r="AZ22" s="9">
        <v>0.3454545454545454</v>
      </c>
      <c r="BA22" s="9">
        <v>0.28636363636363638</v>
      </c>
      <c r="BB22" s="9">
        <v>0.20384615384615384</v>
      </c>
      <c r="BC22" s="9">
        <v>0.25833333333333336</v>
      </c>
      <c r="BD22" s="9">
        <v>0.29583333333333334</v>
      </c>
      <c r="BE22" s="9">
        <v>0.59615384615384603</v>
      </c>
      <c r="BF22" s="9">
        <v>0.83333333333333337</v>
      </c>
      <c r="BG22" s="9">
        <v>0.92307692307692324</v>
      </c>
      <c r="BH22" s="9">
        <v>0.70833333333333337</v>
      </c>
      <c r="BI22" s="9">
        <v>0.41666666666666657</v>
      </c>
      <c r="BJ22" s="9">
        <v>0.375</v>
      </c>
      <c r="BK22" s="9">
        <v>0.2461538461538462</v>
      </c>
      <c r="BL22" s="9">
        <v>0.23333333333333331</v>
      </c>
      <c r="BM22" s="9">
        <v>0.27692307692307688</v>
      </c>
      <c r="BN22" s="9">
        <v>0.24999999999999992</v>
      </c>
      <c r="BO22" s="9">
        <v>0.29166666666666669</v>
      </c>
      <c r="BP22" s="9">
        <v>0.2461538461538462</v>
      </c>
      <c r="BQ22" s="9">
        <v>0.19999999999999998</v>
      </c>
      <c r="BR22" s="9">
        <v>0.15769230769230763</v>
      </c>
      <c r="BS22" s="9">
        <v>0.14999999999999997</v>
      </c>
      <c r="BT22" s="9">
        <v>0.18076923076923074</v>
      </c>
      <c r="BU22" s="9">
        <v>0.27499999999999997</v>
      </c>
      <c r="BV22" s="9">
        <v>0.48461538461538461</v>
      </c>
      <c r="BW22" s="9">
        <v>0.65</v>
      </c>
      <c r="BX22" s="9">
        <v>0.61250000000000004</v>
      </c>
      <c r="BY22" s="9">
        <v>0.68461538461538463</v>
      </c>
      <c r="BZ22" s="9">
        <v>0.52</v>
      </c>
      <c r="CA22" s="9">
        <v>0.37692307692307686</v>
      </c>
      <c r="CB22" s="9">
        <v>0.3166666666666666</v>
      </c>
      <c r="CC22" s="9">
        <v>0.3166666666666666</v>
      </c>
      <c r="CD22" s="9">
        <v>0.4</v>
      </c>
      <c r="CE22" s="9">
        <v>0.7846153846153846</v>
      </c>
      <c r="CF22" s="9">
        <v>1.0714285714285714</v>
      </c>
      <c r="CG22" s="9">
        <v>1.4076923076923078</v>
      </c>
      <c r="CH22" s="9">
        <v>1.5666666666666667</v>
      </c>
      <c r="CI22" s="9">
        <f>+ACTUAL!C26</f>
        <v>0.87692307692307681</v>
      </c>
      <c r="CJ22" s="9">
        <f>+ACTUAL!D26</f>
        <v>0.78750000000000009</v>
      </c>
      <c r="CK22" s="9">
        <f>+ACTUAL!E26</f>
        <v>0.7</v>
      </c>
      <c r="CL22" s="9" t="str">
        <f>+ACTUAL!F26</f>
        <v/>
      </c>
      <c r="CM22" s="9">
        <f>+ACTUAL!G26</f>
        <v>0.73333333333333328</v>
      </c>
      <c r="CN22" s="9">
        <f>+ACTUAL!H26</f>
        <v>1</v>
      </c>
      <c r="CO22" s="9">
        <f>+ACTUAL!I26</f>
        <v>0.8</v>
      </c>
      <c r="CP22" s="9" t="str">
        <f>+ACTUAL!J26</f>
        <v/>
      </c>
      <c r="CQ22" s="9" t="str">
        <f>+ACTUAL!K26</f>
        <v/>
      </c>
      <c r="CR22" s="9" t="str">
        <f>+ACTUAL!L26</f>
        <v/>
      </c>
      <c r="CS22" s="9" t="str">
        <f>+ACTUAL!M26</f>
        <v/>
      </c>
      <c r="CT22" s="9" t="str">
        <f>+ACTUAL!N26</f>
        <v/>
      </c>
      <c r="CU22" s="94">
        <v>0.968361204013378</v>
      </c>
      <c r="CV22" s="13">
        <v>0.70000000000000007</v>
      </c>
      <c r="CW22" s="13">
        <v>0.46923076923076928</v>
      </c>
      <c r="CX22" s="13">
        <v>0.28636363636363632</v>
      </c>
      <c r="CY22" s="13">
        <v>0.36153846153846148</v>
      </c>
      <c r="CZ22" s="13">
        <v>0.39166666666666666</v>
      </c>
      <c r="DA22" s="13">
        <v>0.42083333333333334</v>
      </c>
      <c r="DB22" s="13">
        <v>0.33333333333333326</v>
      </c>
      <c r="DC22" s="13">
        <v>0.3307692307692307</v>
      </c>
      <c r="DD22" s="28">
        <v>0.4</v>
      </c>
      <c r="DE22" s="26">
        <v>0.3666666666666667</v>
      </c>
      <c r="DF22" s="28">
        <v>0.27</v>
      </c>
      <c r="DG22" s="94">
        <v>0.29999999999999993</v>
      </c>
      <c r="DH22" s="13">
        <v>0.34166666666666662</v>
      </c>
      <c r="DI22" s="13">
        <v>0.33749999999999997</v>
      </c>
      <c r="DJ22" s="13">
        <v>0.33846153846153842</v>
      </c>
      <c r="DK22" s="13">
        <v>0.43461538461538457</v>
      </c>
      <c r="DL22" s="13">
        <v>0.37916666666666665</v>
      </c>
      <c r="DM22" s="13">
        <v>0.33333333333333331</v>
      </c>
      <c r="DN22" s="13">
        <v>0.50384615384615383</v>
      </c>
      <c r="DO22" s="13">
        <v>0.79358695652173916</v>
      </c>
      <c r="DP22" s="28">
        <v>0.93461538461538474</v>
      </c>
      <c r="DQ22" s="22">
        <v>0.82916666666666672</v>
      </c>
      <c r="DR22" s="28">
        <v>0.90833333333333333</v>
      </c>
      <c r="DS22" s="38">
        <v>0.53750000000000009</v>
      </c>
      <c r="DT22" s="26">
        <v>0.51250000000000007</v>
      </c>
      <c r="DU22" s="26">
        <v>0.51785714285714268</v>
      </c>
      <c r="DV22" s="26">
        <v>0.43333333333333335</v>
      </c>
      <c r="DW22" s="26">
        <v>0.44615384615384607</v>
      </c>
      <c r="DX22" s="26">
        <v>0.47692307692307695</v>
      </c>
      <c r="DY22" s="26">
        <v>0.50833333333333341</v>
      </c>
      <c r="DZ22" s="26">
        <v>0.5083333333333333</v>
      </c>
      <c r="EA22" s="26">
        <v>0.83750000000000002</v>
      </c>
      <c r="EB22" s="26">
        <v>1.0249999999999999</v>
      </c>
      <c r="EC22" s="26">
        <v>0.96666666666666667</v>
      </c>
      <c r="ED22" s="26">
        <v>0.99230769230769234</v>
      </c>
      <c r="EE22" s="94">
        <v>1.0000000000000002</v>
      </c>
      <c r="EF22" s="13">
        <v>1.2083333333333337</v>
      </c>
      <c r="EG22" s="13">
        <v>1.2769230769230773</v>
      </c>
      <c r="EH22" s="13">
        <v>1.4000000000000001</v>
      </c>
      <c r="EI22" s="13">
        <v>1.1384615384615384</v>
      </c>
      <c r="EJ22" s="13">
        <v>1.1000000000000001</v>
      </c>
      <c r="EK22" s="13">
        <v>1.2083333333333333</v>
      </c>
      <c r="EL22" s="13">
        <v>1.2749999999999999</v>
      </c>
      <c r="EM22" s="13">
        <v>1.8538461538461541</v>
      </c>
      <c r="EN22" s="28">
        <v>1.9107142857142858</v>
      </c>
      <c r="EO22" s="22">
        <v>1.7785714285714285</v>
      </c>
      <c r="EP22" s="185">
        <v>2.2615384615384611</v>
      </c>
      <c r="EQ22" s="125">
        <v>2.1800000000000002</v>
      </c>
    </row>
    <row r="23" spans="1:147" ht="13.5" thickBot="1" x14ac:dyDescent="0.25">
      <c r="A23" s="10"/>
      <c r="B23" s="10" t="s">
        <v>7</v>
      </c>
      <c r="C23" s="13">
        <v>0.58571428571428563</v>
      </c>
      <c r="D23" s="13">
        <v>0.41666666666666674</v>
      </c>
      <c r="E23" s="14">
        <v>0.47692307692307695</v>
      </c>
      <c r="F23" s="13">
        <v>0.3833333333333333</v>
      </c>
      <c r="G23" s="14">
        <v>0.21249999999999994</v>
      </c>
      <c r="H23" s="11">
        <v>0.14999999999999997</v>
      </c>
      <c r="I23" s="14">
        <v>0.1583333333333333</v>
      </c>
      <c r="J23" s="29">
        <v>0.16538461538461538</v>
      </c>
      <c r="K23" s="26">
        <v>0.2</v>
      </c>
      <c r="L23" s="13">
        <v>0.19166666666666662</v>
      </c>
      <c r="M23" s="11">
        <v>0.15</v>
      </c>
      <c r="N23" s="71">
        <v>0.17857142857142855</v>
      </c>
      <c r="O23" s="13">
        <v>0.19999999999999998</v>
      </c>
      <c r="P23" s="13">
        <v>0.17916666666666661</v>
      </c>
      <c r="Q23" s="14">
        <v>0.1</v>
      </c>
      <c r="R23" s="13">
        <v>0.12272727272727275</v>
      </c>
      <c r="S23" s="14">
        <v>0.10384615384615385</v>
      </c>
      <c r="T23" s="11">
        <v>0.13333333333333333</v>
      </c>
      <c r="U23" s="14">
        <v>0.23636363636363633</v>
      </c>
      <c r="V23" s="29">
        <v>0.27499999999999997</v>
      </c>
      <c r="W23" s="26">
        <v>0.48916666666666669</v>
      </c>
      <c r="X23" s="13">
        <v>0.33999999999999991</v>
      </c>
      <c r="Y23" s="11">
        <v>0.2433333333333334</v>
      </c>
      <c r="Z23" s="71">
        <v>0.22083333333333335</v>
      </c>
      <c r="AA23" s="11">
        <v>0.16153846153846155</v>
      </c>
      <c r="AB23" s="11">
        <v>0.15416666666666665</v>
      </c>
      <c r="AC23" s="11">
        <v>0.13846153846153847</v>
      </c>
      <c r="AD23" s="11">
        <v>0.14999999999999997</v>
      </c>
      <c r="AE23" s="11">
        <v>0.14999999999999997</v>
      </c>
      <c r="AF23" s="11">
        <v>0.14999999999999997</v>
      </c>
      <c r="AG23" s="11">
        <v>0.1333333333333333</v>
      </c>
      <c r="AH23" s="11">
        <v>0.11923076923076922</v>
      </c>
      <c r="AI23" s="11">
        <v>0.18846153846153849</v>
      </c>
      <c r="AJ23" s="11">
        <v>0.24615384615384617</v>
      </c>
      <c r="AK23" s="11">
        <v>0.3</v>
      </c>
      <c r="AL23" s="11">
        <v>0.25</v>
      </c>
      <c r="AM23" s="11">
        <v>0.2384615384615385</v>
      </c>
      <c r="AN23" s="11">
        <v>0.19166666666666665</v>
      </c>
      <c r="AO23" s="11">
        <v>0.16153846153846152</v>
      </c>
      <c r="AP23" s="11">
        <v>0.18636363636363634</v>
      </c>
      <c r="AQ23" s="11">
        <v>0.20416666666666669</v>
      </c>
      <c r="AR23" s="11">
        <v>0.16249999999999998</v>
      </c>
      <c r="AS23" s="11">
        <v>0.15416666666666665</v>
      </c>
      <c r="AT23" s="11">
        <v>0.13846153846153844</v>
      </c>
      <c r="AU23" s="11">
        <v>0.22916666666666671</v>
      </c>
      <c r="AV23" s="11">
        <v>0.26538461538461539</v>
      </c>
      <c r="AW23" s="11">
        <v>0.23750000000000007</v>
      </c>
      <c r="AX23" s="11">
        <v>0.24090909090909091</v>
      </c>
      <c r="AY23" s="11">
        <v>0.23461538461538461</v>
      </c>
      <c r="AZ23" s="11">
        <v>0.16818181818181815</v>
      </c>
      <c r="BA23" s="11">
        <v>0.1409090909090909</v>
      </c>
      <c r="BB23" s="11">
        <v>0.1</v>
      </c>
      <c r="BC23" s="11">
        <v>0.12083333333333336</v>
      </c>
      <c r="BD23" s="11">
        <v>0.14166666666666666</v>
      </c>
      <c r="BE23" s="11">
        <v>0.3</v>
      </c>
      <c r="BF23" s="11">
        <v>0.53333333333333333</v>
      </c>
      <c r="BG23" s="11">
        <v>0.62307692307692286</v>
      </c>
      <c r="BH23" s="11">
        <v>0.40833333333333327</v>
      </c>
      <c r="BI23" s="11">
        <v>0.18749999999999997</v>
      </c>
      <c r="BJ23" s="11">
        <v>0.1875</v>
      </c>
      <c r="BK23" s="11">
        <v>0.1230769230769231</v>
      </c>
      <c r="BL23" s="11">
        <v>0.11666666666666665</v>
      </c>
      <c r="BM23" s="11">
        <v>0.13846153846153844</v>
      </c>
      <c r="BN23" s="11">
        <v>0.12499999999999996</v>
      </c>
      <c r="BO23" s="11">
        <v>0.14583333333333334</v>
      </c>
      <c r="BP23" s="11">
        <v>0.1230769230769231</v>
      </c>
      <c r="BQ23" s="11">
        <v>9.9999999999999992E-2</v>
      </c>
      <c r="BR23" s="11">
        <v>0.1</v>
      </c>
      <c r="BS23" s="11">
        <v>0.1</v>
      </c>
      <c r="BT23" s="11">
        <v>0.1</v>
      </c>
      <c r="BU23" s="11">
        <v>0.13749999999999998</v>
      </c>
      <c r="BV23" s="11">
        <v>0.2153846153846154</v>
      </c>
      <c r="BW23" s="11">
        <v>0.35000000000000003</v>
      </c>
      <c r="BX23" s="11">
        <v>0.42499999999999993</v>
      </c>
      <c r="BY23" s="11">
        <v>0.48461538461538461</v>
      </c>
      <c r="BZ23" s="11">
        <v>0.32</v>
      </c>
      <c r="CA23" s="11">
        <v>0.1884615384615384</v>
      </c>
      <c r="CB23" s="11">
        <v>0.1583333333333333</v>
      </c>
      <c r="CC23" s="11">
        <v>0.1583333333333333</v>
      </c>
      <c r="CD23" s="11">
        <v>0.19615384615384618</v>
      </c>
      <c r="CE23" s="11">
        <v>0.48461538461538456</v>
      </c>
      <c r="CF23" s="11">
        <v>0.77142857142857157</v>
      </c>
      <c r="CG23" s="11">
        <v>1.0615384615384615</v>
      </c>
      <c r="CH23" s="11">
        <v>1.2666666666666668</v>
      </c>
      <c r="CI23" s="11">
        <f>+ACTUAL!C27</f>
        <v>0.57692307692307698</v>
      </c>
      <c r="CJ23" s="11">
        <f>+ACTUAL!D27</f>
        <v>0.48749999999999999</v>
      </c>
      <c r="CK23" s="11">
        <f>+ACTUAL!E27</f>
        <v>0.41538461538461535</v>
      </c>
      <c r="CL23" s="11" t="str">
        <f>+ACTUAL!F27</f>
        <v/>
      </c>
      <c r="CM23" s="11">
        <f>+ACTUAL!G27</f>
        <v>0.43333333333333335</v>
      </c>
      <c r="CN23" s="11">
        <f>+ACTUAL!H27</f>
        <v>0.7</v>
      </c>
      <c r="CO23" s="11">
        <f>+ACTUAL!I27</f>
        <v>0.49999999999999989</v>
      </c>
      <c r="CP23" s="11" t="str">
        <f>+ACTUAL!J27</f>
        <v/>
      </c>
      <c r="CQ23" s="11" t="str">
        <f>+ACTUAL!K27</f>
        <v/>
      </c>
      <c r="CR23" s="11" t="str">
        <f>+ACTUAL!L27</f>
        <v/>
      </c>
      <c r="CS23" s="11" t="str">
        <f>+ACTUAL!M27</f>
        <v/>
      </c>
      <c r="CT23" s="14" t="str">
        <f>+ACTUAL!N27</f>
        <v/>
      </c>
      <c r="CU23" s="117">
        <v>0.76836120401337793</v>
      </c>
      <c r="CV23" s="118">
        <v>0.48333333333333345</v>
      </c>
      <c r="CW23" s="118">
        <v>0.26923076923076922</v>
      </c>
      <c r="CX23" s="118">
        <v>0.18636363636363634</v>
      </c>
      <c r="CY23" s="118">
        <v>0.26153846153846144</v>
      </c>
      <c r="CZ23" s="118">
        <v>0.20833333333333337</v>
      </c>
      <c r="DA23" s="118">
        <v>0.20833333333333334</v>
      </c>
      <c r="DB23" s="118">
        <v>0.17499999999999996</v>
      </c>
      <c r="DC23" s="118">
        <v>0.17307692307692304</v>
      </c>
      <c r="DD23" s="103">
        <v>0.21153846153846154</v>
      </c>
      <c r="DE23" s="100">
        <v>0.19166666666666665</v>
      </c>
      <c r="DF23" s="29">
        <v>0.13500000000000001</v>
      </c>
      <c r="DG23" s="95">
        <v>0.14999999999999997</v>
      </c>
      <c r="DH23" s="49">
        <v>0.17083333333333331</v>
      </c>
      <c r="DI23" s="49">
        <v>0.1583333333333333</v>
      </c>
      <c r="DJ23" s="49">
        <v>0.16153846153846152</v>
      </c>
      <c r="DK23" s="49">
        <v>0.23846153846153845</v>
      </c>
      <c r="DL23" s="49">
        <v>0.20833333333333334</v>
      </c>
      <c r="DM23" s="49">
        <v>0.1583333333333333</v>
      </c>
      <c r="DN23" s="49">
        <v>0.30384615384615382</v>
      </c>
      <c r="DO23" s="49">
        <v>0.59358695652173921</v>
      </c>
      <c r="DP23" s="29">
        <v>0.73461538461538456</v>
      </c>
      <c r="DQ23" s="86">
        <v>0.62916666666666654</v>
      </c>
      <c r="DR23" s="29">
        <v>0.70833333333333348</v>
      </c>
      <c r="DS23" s="39">
        <v>0.33750000000000008</v>
      </c>
      <c r="DT23" s="97">
        <v>0.31249999999999994</v>
      </c>
      <c r="DU23" s="97">
        <v>0.31785714285714289</v>
      </c>
      <c r="DV23" s="97">
        <v>0.23333333333333339</v>
      </c>
      <c r="DW23" s="97">
        <v>0.24615384615384611</v>
      </c>
      <c r="DX23" s="97">
        <v>0.27692307692307688</v>
      </c>
      <c r="DY23" s="97">
        <v>0.30833333333333329</v>
      </c>
      <c r="DZ23" s="97">
        <v>0.30833333333333329</v>
      </c>
      <c r="EA23" s="97">
        <v>0.63749999999999996</v>
      </c>
      <c r="EB23" s="97">
        <v>0.82499999999999984</v>
      </c>
      <c r="EC23" s="97">
        <v>0.76666666666666672</v>
      </c>
      <c r="ED23" s="97">
        <v>0.79230769230769249</v>
      </c>
      <c r="EE23" s="95">
        <v>0.8</v>
      </c>
      <c r="EF23" s="49">
        <v>1.0083333333333331</v>
      </c>
      <c r="EG23" s="49">
        <v>1.0769230769230766</v>
      </c>
      <c r="EH23" s="49">
        <v>1.1666666666666667</v>
      </c>
      <c r="EI23" s="49">
        <v>0.83846153846153859</v>
      </c>
      <c r="EJ23" s="49">
        <v>0.79999999999999993</v>
      </c>
      <c r="EK23" s="49">
        <v>0.90833333333333333</v>
      </c>
      <c r="EL23" s="49">
        <v>0.97500000000000009</v>
      </c>
      <c r="EM23" s="49">
        <v>1.5538461538461539</v>
      </c>
      <c r="EN23" s="29">
        <v>1.6107142857142855</v>
      </c>
      <c r="EO23" s="86">
        <v>1.4785714285714284</v>
      </c>
      <c r="EP23" s="186">
        <v>1.9615384615384612</v>
      </c>
      <c r="EQ23" s="125">
        <v>1.88</v>
      </c>
    </row>
    <row r="24" spans="1:147" ht="13.5" thickBot="1" x14ac:dyDescent="0.25">
      <c r="A24" s="6"/>
      <c r="B24" s="6" t="s">
        <v>4</v>
      </c>
      <c r="C24" s="12">
        <v>0.99285714285714288</v>
      </c>
      <c r="D24" s="12">
        <v>0.83333333333333348</v>
      </c>
      <c r="E24" s="12">
        <v>0.8846153846153848</v>
      </c>
      <c r="F24" s="12">
        <v>0.78749999999999998</v>
      </c>
      <c r="G24" s="12">
        <v>0.62916666666666654</v>
      </c>
      <c r="H24" s="7">
        <v>0.52500000000000002</v>
      </c>
      <c r="I24" s="12">
        <v>0.52916666666666667</v>
      </c>
      <c r="J24" s="27">
        <v>0.55384615384615377</v>
      </c>
      <c r="K24" s="25">
        <v>0.63692307692307693</v>
      </c>
      <c r="L24" s="12">
        <v>0.57999999999999996</v>
      </c>
      <c r="M24" s="7">
        <v>0.55000000000000004</v>
      </c>
      <c r="N24" s="12">
        <v>0.62285714285714289</v>
      </c>
      <c r="O24" s="12">
        <v>0.62083333333333324</v>
      </c>
      <c r="P24" s="12">
        <v>0.57916666666666661</v>
      </c>
      <c r="Q24" s="12">
        <v>0.4</v>
      </c>
      <c r="R24" s="12">
        <v>0.40833333333333338</v>
      </c>
      <c r="S24" s="12">
        <v>0.44000000000000011</v>
      </c>
      <c r="T24" s="7">
        <v>0.5166666666666665</v>
      </c>
      <c r="U24" s="12">
        <v>0.69818181818181835</v>
      </c>
      <c r="V24" s="27">
        <v>0.82916666666666672</v>
      </c>
      <c r="W24" s="25">
        <v>0.92583333333333329</v>
      </c>
      <c r="X24" s="12">
        <v>0.85749999999999982</v>
      </c>
      <c r="Y24" s="7">
        <v>0.84333333333333327</v>
      </c>
      <c r="Z24" s="12">
        <v>0.75833333333333319</v>
      </c>
      <c r="AA24" s="7">
        <v>0.68846153846153846</v>
      </c>
      <c r="AB24" s="7">
        <v>0.5625</v>
      </c>
      <c r="AC24" s="7">
        <v>0.46923076923076928</v>
      </c>
      <c r="AD24" s="7">
        <v>0.56833333333333336</v>
      </c>
      <c r="AE24" s="7">
        <v>0.53333333333333321</v>
      </c>
      <c r="AF24" s="7">
        <v>0.61666666666666659</v>
      </c>
      <c r="AG24" s="7">
        <v>0.57916666666666661</v>
      </c>
      <c r="AH24" s="7">
        <v>0.54230769230769227</v>
      </c>
      <c r="AI24" s="7">
        <v>0.69230769230769218</v>
      </c>
      <c r="AJ24" s="7">
        <v>0.83153846153846167</v>
      </c>
      <c r="AK24" s="7">
        <v>0.90615384615384609</v>
      </c>
      <c r="AL24" s="7">
        <v>0.93333333333333324</v>
      </c>
      <c r="AM24" s="7">
        <v>0.79999999999999993</v>
      </c>
      <c r="AN24" s="7">
        <v>0.6958333333333333</v>
      </c>
      <c r="AO24" s="7">
        <v>0.64999999999999991</v>
      </c>
      <c r="AP24" s="7">
        <v>0.68181818181818199</v>
      </c>
      <c r="AQ24" s="7">
        <v>0.76249999999999984</v>
      </c>
      <c r="AR24" s="7">
        <v>0.63750000000000018</v>
      </c>
      <c r="AS24" s="7">
        <v>0.61666666666666681</v>
      </c>
      <c r="AT24" s="7">
        <v>0.60384615384615392</v>
      </c>
      <c r="AU24" s="7">
        <v>0.80499999999999983</v>
      </c>
      <c r="AV24" s="7">
        <v>0.86153846153846159</v>
      </c>
      <c r="AW24" s="7">
        <v>0.8666666666666667</v>
      </c>
      <c r="AX24" s="7">
        <v>0.90727272727272734</v>
      </c>
      <c r="AY24" s="7">
        <v>0.8</v>
      </c>
      <c r="AZ24" s="7">
        <v>0.64545454545454539</v>
      </c>
      <c r="BA24" s="7">
        <v>0.56363636363636371</v>
      </c>
      <c r="BB24" s="7">
        <v>0.47153846153846152</v>
      </c>
      <c r="BC24" s="7">
        <v>0.54999999999999993</v>
      </c>
      <c r="BD24" s="7">
        <v>0.59583333333333333</v>
      </c>
      <c r="BE24" s="7">
        <v>0.88076923076923075</v>
      </c>
      <c r="BF24" s="7">
        <v>1.1416666666666666</v>
      </c>
      <c r="BG24" s="7">
        <v>1.2507692307692306</v>
      </c>
      <c r="BH24" s="7">
        <v>1.1249999999999998</v>
      </c>
      <c r="BI24" s="7">
        <v>0.8041666666666667</v>
      </c>
      <c r="BJ24" s="7">
        <v>0.78750000000000009</v>
      </c>
      <c r="BK24" s="7">
        <v>0.54076923076923078</v>
      </c>
      <c r="BL24" s="7">
        <v>0.54999999999999993</v>
      </c>
      <c r="BM24" s="7">
        <v>0.58076923076923059</v>
      </c>
      <c r="BN24" s="7">
        <v>0.57083333333333319</v>
      </c>
      <c r="BO24" s="7">
        <v>0.61416666666666664</v>
      </c>
      <c r="BP24" s="7">
        <v>0.58461538461538454</v>
      </c>
      <c r="BQ24" s="7">
        <v>0.52083333333333337</v>
      </c>
      <c r="BR24" s="7">
        <v>0.32692307692307687</v>
      </c>
      <c r="BS24" s="7">
        <v>0.27692307692307688</v>
      </c>
      <c r="BT24" s="7">
        <v>0.43076923076923074</v>
      </c>
      <c r="BU24" s="7">
        <v>0.59333333333333327</v>
      </c>
      <c r="BV24" s="7">
        <v>0.77692307692307694</v>
      </c>
      <c r="BW24" s="7">
        <v>0.98124999999999996</v>
      </c>
      <c r="BX24" s="7">
        <v>1</v>
      </c>
      <c r="BY24" s="7">
        <v>0.91076923076923089</v>
      </c>
      <c r="BZ24" s="7">
        <v>0.74166666666666659</v>
      </c>
      <c r="CA24" s="7">
        <v>0.58846153846153837</v>
      </c>
      <c r="CB24" s="7">
        <v>0.58333333333333326</v>
      </c>
      <c r="CC24" s="7">
        <v>0.58750000000000002</v>
      </c>
      <c r="CD24" s="7">
        <v>0.71153846153846168</v>
      </c>
      <c r="CE24" s="7">
        <v>0.97692307692307689</v>
      </c>
      <c r="CF24" s="7">
        <v>1.1428571428571428</v>
      </c>
      <c r="CG24" s="7">
        <v>1.77</v>
      </c>
      <c r="CH24" s="7">
        <v>1.8666666666666665</v>
      </c>
      <c r="CI24" s="7">
        <f>+ACTUAL!C29</f>
        <v>1.176923076923077</v>
      </c>
      <c r="CJ24" s="7">
        <f>+ACTUAL!D29</f>
        <v>1.0791666666666664</v>
      </c>
      <c r="CK24" s="7">
        <f>+ACTUAL!E29</f>
        <v>1.0000000000000002</v>
      </c>
      <c r="CL24" s="7" t="str">
        <f>+ACTUAL!F29</f>
        <v/>
      </c>
      <c r="CM24" s="7">
        <f>+ACTUAL!G29</f>
        <v>1.0333333333333334</v>
      </c>
      <c r="CN24" s="7">
        <f>+ACTUAL!H29</f>
        <v>1.3</v>
      </c>
      <c r="CO24" s="7">
        <f>+ACTUAL!I29</f>
        <v>1.107142857142857</v>
      </c>
      <c r="CP24" s="7" t="str">
        <f>+ACTUAL!J29</f>
        <v/>
      </c>
      <c r="CQ24" s="7" t="str">
        <f>+ACTUAL!K29</f>
        <v/>
      </c>
      <c r="CR24" s="7" t="str">
        <f>+ACTUAL!L29</f>
        <v/>
      </c>
      <c r="CS24" s="7" t="str">
        <f>+ACTUAL!M29</f>
        <v/>
      </c>
      <c r="CT24" s="12" t="str">
        <f>+ACTUAL!N29</f>
        <v/>
      </c>
      <c r="CU24" s="93">
        <v>1.2923076923076924</v>
      </c>
      <c r="CV24" s="48">
        <v>0.94166666666666676</v>
      </c>
      <c r="CW24" s="48">
        <v>0.66923076923076918</v>
      </c>
      <c r="CX24" s="48">
        <v>0.48636363636363639</v>
      </c>
      <c r="CY24" s="48">
        <v>0.56153846153846143</v>
      </c>
      <c r="CZ24" s="48">
        <v>0.5874999999999998</v>
      </c>
      <c r="DA24" s="48">
        <v>0.62083333333333335</v>
      </c>
      <c r="DB24" s="48">
        <v>0.53333333333333333</v>
      </c>
      <c r="DC24" s="48">
        <v>0.53076923076923077</v>
      </c>
      <c r="DD24" s="27">
        <v>0.59999999999999987</v>
      </c>
      <c r="DE24" s="96">
        <v>0.57916666666666661</v>
      </c>
      <c r="DF24" s="27">
        <v>0.47000000000000003</v>
      </c>
      <c r="DG24" s="93">
        <v>0.48846153846153845</v>
      </c>
      <c r="DH24" s="48">
        <v>0.54166666666666663</v>
      </c>
      <c r="DI24" s="48">
        <v>0.53749999999999998</v>
      </c>
      <c r="DJ24" s="48">
        <v>0.56923076923076921</v>
      </c>
      <c r="DK24" s="48">
        <v>0.63461538461538458</v>
      </c>
      <c r="DL24" s="48">
        <v>0.57916666666666661</v>
      </c>
      <c r="DM24" s="48">
        <v>0.53333333333333333</v>
      </c>
      <c r="DN24" s="48">
        <v>0.7038461538461539</v>
      </c>
      <c r="DO24" s="48">
        <v>0.90416666666666667</v>
      </c>
      <c r="DP24" s="27">
        <v>1.0249999999999999</v>
      </c>
      <c r="DQ24" s="57"/>
      <c r="DR24" s="27">
        <v>1.3</v>
      </c>
      <c r="DS24" s="37">
        <v>0.73749999999999982</v>
      </c>
      <c r="DT24" s="96">
        <v>0.70833333333333337</v>
      </c>
      <c r="DU24" s="96">
        <v>0.7071428571428573</v>
      </c>
      <c r="DV24" s="96">
        <v>0.63749999999999996</v>
      </c>
      <c r="DW24" s="96">
        <v>0.64230769230769225</v>
      </c>
      <c r="DX24" s="96">
        <v>0.67692307692307685</v>
      </c>
      <c r="DY24" s="96">
        <v>0.70833333333333348</v>
      </c>
      <c r="DZ24" s="96">
        <v>0.70833333333333348</v>
      </c>
      <c r="EA24" s="96">
        <v>1.0208333333333335</v>
      </c>
      <c r="EB24" s="96">
        <v>1.2</v>
      </c>
      <c r="EC24" s="96">
        <v>0</v>
      </c>
      <c r="ED24" s="96">
        <v>1.1769230769230767</v>
      </c>
      <c r="EE24" s="93">
        <v>1.1923076923076921</v>
      </c>
      <c r="EF24" s="48">
        <v>1.3916666666666666</v>
      </c>
      <c r="EG24" s="48">
        <v>1.4769230769230772</v>
      </c>
      <c r="EH24" s="48">
        <v>1.6499999999999997</v>
      </c>
      <c r="EI24" s="48">
        <v>1.4307692307692308</v>
      </c>
      <c r="EJ24" s="48">
        <v>1.3916666666666668</v>
      </c>
      <c r="EK24" s="48">
        <v>1.5166666666666668</v>
      </c>
      <c r="EL24" s="48">
        <v>1.575</v>
      </c>
      <c r="EM24" s="48">
        <v>2.1538461538461537</v>
      </c>
      <c r="EN24" s="27">
        <v>2.2142857142857144</v>
      </c>
      <c r="EO24" s="42"/>
      <c r="EP24" s="184">
        <v>2.5615384615384613</v>
      </c>
      <c r="EQ24" s="125">
        <v>2.48</v>
      </c>
    </row>
    <row r="25" spans="1:147" ht="13.5" thickBot="1" x14ac:dyDescent="0.25">
      <c r="A25" s="8" t="s">
        <v>12</v>
      </c>
      <c r="B25" s="8" t="s">
        <v>6</v>
      </c>
      <c r="C25" s="13">
        <v>0.7857142857142857</v>
      </c>
      <c r="D25" s="13">
        <v>0.61666666666666647</v>
      </c>
      <c r="E25" s="13">
        <v>0.67692307692307685</v>
      </c>
      <c r="F25" s="13">
        <v>0.58333333333333337</v>
      </c>
      <c r="G25" s="13">
        <v>0.39999999999999991</v>
      </c>
      <c r="H25" s="9">
        <v>0.29999999999999993</v>
      </c>
      <c r="I25" s="13">
        <v>0.3166666666666666</v>
      </c>
      <c r="J25" s="28">
        <v>0.33076923076923076</v>
      </c>
      <c r="K25" s="26">
        <v>0.4</v>
      </c>
      <c r="L25" s="13">
        <v>0.35833333333333323</v>
      </c>
      <c r="M25" s="9">
        <v>0.3</v>
      </c>
      <c r="N25" s="26">
        <v>0.4</v>
      </c>
      <c r="O25" s="13">
        <v>0.39166666666666661</v>
      </c>
      <c r="P25" s="13">
        <v>0.35833333333333323</v>
      </c>
      <c r="Q25" s="13">
        <v>0.22142857142857139</v>
      </c>
      <c r="R25" s="13">
        <v>0.25416666666666671</v>
      </c>
      <c r="S25" s="13">
        <v>0.22692307692307698</v>
      </c>
      <c r="T25" s="9">
        <v>0.28750000000000003</v>
      </c>
      <c r="U25" s="13">
        <v>0.43636363636363634</v>
      </c>
      <c r="V25" s="28">
        <v>0.52916666666666656</v>
      </c>
      <c r="W25" s="26">
        <v>0.63416666666666666</v>
      </c>
      <c r="X25" s="13">
        <v>0.55749999999999988</v>
      </c>
      <c r="Y25" s="9">
        <v>0.54333333333333345</v>
      </c>
      <c r="Z25" s="26">
        <v>0.44166666666666665</v>
      </c>
      <c r="AA25" s="9">
        <v>0.38461538461538453</v>
      </c>
      <c r="AB25" s="9">
        <v>0.29999999999999993</v>
      </c>
      <c r="AC25" s="9">
        <v>0.26923076923076922</v>
      </c>
      <c r="AD25" s="9">
        <v>0.30416666666666664</v>
      </c>
      <c r="AE25" s="9">
        <v>0.31249999999999994</v>
      </c>
      <c r="AF25" s="9">
        <v>0.31666666666666665</v>
      </c>
      <c r="AG25" s="9">
        <v>0.29583333333333328</v>
      </c>
      <c r="AH25" s="9">
        <v>0.2615384615384615</v>
      </c>
      <c r="AI25" s="9">
        <v>0.39615384615384619</v>
      </c>
      <c r="AJ25" s="9">
        <v>0.53076923076923077</v>
      </c>
      <c r="AK25" s="9">
        <v>0.6038461538461537</v>
      </c>
      <c r="AL25" s="9">
        <v>0.63333333333333319</v>
      </c>
      <c r="AM25" s="9">
        <v>0.5</v>
      </c>
      <c r="AN25" s="9">
        <v>0.39583333333333326</v>
      </c>
      <c r="AO25" s="9">
        <v>0.34615384615384609</v>
      </c>
      <c r="AP25" s="9">
        <v>0.38181818181818183</v>
      </c>
      <c r="AQ25" s="9">
        <v>0.46249999999999997</v>
      </c>
      <c r="AR25" s="9">
        <v>0.33749999999999997</v>
      </c>
      <c r="AS25" s="9">
        <v>0.31666666666666671</v>
      </c>
      <c r="AT25" s="9">
        <v>0.30384615384615388</v>
      </c>
      <c r="AU25" s="9">
        <v>0.49999999999999994</v>
      </c>
      <c r="AV25" s="9">
        <v>0.56153846153846143</v>
      </c>
      <c r="AW25" s="9">
        <v>0.56666666666666654</v>
      </c>
      <c r="AX25" s="9">
        <v>0.6045454545454545</v>
      </c>
      <c r="AY25" s="9">
        <v>0.49999999999999989</v>
      </c>
      <c r="AZ25" s="9">
        <v>0.3454545454545454</v>
      </c>
      <c r="BA25" s="9">
        <v>0.26363636363636367</v>
      </c>
      <c r="BB25" s="9">
        <v>0.2</v>
      </c>
      <c r="BC25" s="9">
        <v>0.25000000000000006</v>
      </c>
      <c r="BD25" s="9">
        <v>0.29583333333333334</v>
      </c>
      <c r="BE25" s="9">
        <v>0.5807692307692307</v>
      </c>
      <c r="BF25" s="9">
        <v>0.83333333333333337</v>
      </c>
      <c r="BG25" s="9">
        <v>0.92307692307692324</v>
      </c>
      <c r="BH25" s="9">
        <v>0.80833333333333324</v>
      </c>
      <c r="BI25" s="9">
        <v>0.46666666666666673</v>
      </c>
      <c r="BJ25" s="9">
        <v>0.47499999999999998</v>
      </c>
      <c r="BK25" s="9">
        <v>0.2461538461538462</v>
      </c>
      <c r="BL25" s="9">
        <v>0.22500000000000001</v>
      </c>
      <c r="BM25" s="9">
        <v>0.26923076923076922</v>
      </c>
      <c r="BN25" s="9">
        <v>0.24999999999999992</v>
      </c>
      <c r="BO25" s="9">
        <v>0.29166666666666669</v>
      </c>
      <c r="BP25" s="9">
        <v>0.2461538461538462</v>
      </c>
      <c r="BQ25" s="9">
        <v>0.19999999999999998</v>
      </c>
      <c r="BR25" s="9">
        <v>0.15769230769230763</v>
      </c>
      <c r="BS25" s="9">
        <v>0.14999999999999997</v>
      </c>
      <c r="BT25" s="9">
        <v>0.18076923076923074</v>
      </c>
      <c r="BU25" s="9">
        <v>0.27499999999999997</v>
      </c>
      <c r="BV25" s="9">
        <v>0.46153846153846156</v>
      </c>
      <c r="BW25" s="9">
        <v>0.71249999999999991</v>
      </c>
      <c r="BX25" s="9">
        <v>0.77500000000000013</v>
      </c>
      <c r="BY25" s="9">
        <v>0.6876923076923076</v>
      </c>
      <c r="BZ25" s="9">
        <v>0.54166666666666685</v>
      </c>
      <c r="CA25" s="9">
        <v>0.37692307692307686</v>
      </c>
      <c r="CB25" s="9">
        <v>0.32499999999999996</v>
      </c>
      <c r="CC25" s="9">
        <v>0.3166666666666666</v>
      </c>
      <c r="CD25" s="9">
        <v>0.4</v>
      </c>
      <c r="CE25" s="9">
        <v>0.67692307692307696</v>
      </c>
      <c r="CF25" s="9">
        <v>0.84285714285714286</v>
      </c>
      <c r="CG25" s="9">
        <v>1.4000000000000001</v>
      </c>
      <c r="CH25" s="9">
        <v>1.5666666666666667</v>
      </c>
      <c r="CI25" s="9">
        <f>+ACTUAL!C30</f>
        <v>0.87692307692307681</v>
      </c>
      <c r="CJ25" s="9">
        <f>+ACTUAL!D30</f>
        <v>0.77916666666666667</v>
      </c>
      <c r="CK25" s="9">
        <f>+ACTUAL!E30</f>
        <v>0.7</v>
      </c>
      <c r="CL25" s="9" t="str">
        <f>+ACTUAL!F30</f>
        <v/>
      </c>
      <c r="CM25" s="9">
        <f>+ACTUAL!G30</f>
        <v>0.73333333333333328</v>
      </c>
      <c r="CN25" s="9">
        <f>+ACTUAL!H30</f>
        <v>1</v>
      </c>
      <c r="CO25" s="9">
        <f>+ACTUAL!I30</f>
        <v>0.80714285714285716</v>
      </c>
      <c r="CP25" s="9" t="str">
        <f>+ACTUAL!J30</f>
        <v/>
      </c>
      <c r="CQ25" s="9" t="str">
        <f>+ACTUAL!K30</f>
        <v/>
      </c>
      <c r="CR25" s="9" t="str">
        <f>+ACTUAL!L30</f>
        <v/>
      </c>
      <c r="CS25" s="9" t="str">
        <f>+ACTUAL!M30</f>
        <v/>
      </c>
      <c r="CT25" s="13" t="str">
        <f>+ACTUAL!N30</f>
        <v/>
      </c>
      <c r="CU25" s="94">
        <v>1.0923076923076924</v>
      </c>
      <c r="CV25" s="13">
        <v>0.75</v>
      </c>
      <c r="CW25" s="13">
        <v>0.46923076923076928</v>
      </c>
      <c r="CX25" s="13">
        <v>0.28636363636363632</v>
      </c>
      <c r="CY25" s="13">
        <v>0.36153846153846148</v>
      </c>
      <c r="CZ25" s="13">
        <v>0.3833333333333333</v>
      </c>
      <c r="DA25" s="13">
        <v>0.42083333333333334</v>
      </c>
      <c r="DB25" s="13">
        <v>0.33333333333333326</v>
      </c>
      <c r="DC25" s="13">
        <v>0.3307692307692307</v>
      </c>
      <c r="DD25" s="28">
        <v>0.4</v>
      </c>
      <c r="DE25" s="26">
        <v>0.3666666666666667</v>
      </c>
      <c r="DF25" s="28">
        <v>0.27</v>
      </c>
      <c r="DG25" s="94">
        <v>0.28461538461538455</v>
      </c>
      <c r="DH25" s="13">
        <v>0.34166666666666662</v>
      </c>
      <c r="DI25" s="13">
        <v>0.33749999999999997</v>
      </c>
      <c r="DJ25" s="13">
        <v>0.33846153846153842</v>
      </c>
      <c r="DK25" s="13">
        <v>0.43461538461538457</v>
      </c>
      <c r="DL25" s="13">
        <v>0.37916666666666665</v>
      </c>
      <c r="DM25" s="13">
        <v>0.33333333333333331</v>
      </c>
      <c r="DN25" s="13">
        <v>0.50384615384615383</v>
      </c>
      <c r="DO25" s="13">
        <v>0.70416666666666661</v>
      </c>
      <c r="DP25" s="28">
        <v>0.82499999999999996</v>
      </c>
      <c r="DQ25" s="59"/>
      <c r="DR25" s="28">
        <v>1.1000000000000001</v>
      </c>
      <c r="DS25" s="38">
        <v>0.53750000000000009</v>
      </c>
      <c r="DT25" s="26">
        <v>0.50833333333333341</v>
      </c>
      <c r="DU25" s="26">
        <v>0.50714285714285701</v>
      </c>
      <c r="DV25" s="26">
        <v>0.4375</v>
      </c>
      <c r="DW25" s="26">
        <v>0.44230769230769224</v>
      </c>
      <c r="DX25" s="26">
        <v>0.47692307692307695</v>
      </c>
      <c r="DY25" s="26">
        <v>0.50833333333333341</v>
      </c>
      <c r="DZ25" s="26">
        <v>0.5083333333333333</v>
      </c>
      <c r="EA25" s="26">
        <v>0.82916666666666672</v>
      </c>
      <c r="EB25" s="26">
        <v>0.96666666666666667</v>
      </c>
      <c r="EC25" s="26">
        <v>0</v>
      </c>
      <c r="ED25" s="26">
        <v>0.97692307692307712</v>
      </c>
      <c r="EE25" s="94">
        <v>0.99230769230769234</v>
      </c>
      <c r="EF25" s="13">
        <v>1.1916666666666669</v>
      </c>
      <c r="EG25" s="13">
        <v>1.2769230769230773</v>
      </c>
      <c r="EH25" s="13">
        <v>1.4166666666666667</v>
      </c>
      <c r="EI25" s="13">
        <v>1.1307692307692307</v>
      </c>
      <c r="EJ25" s="13">
        <v>1.0916666666666666</v>
      </c>
      <c r="EK25" s="13">
        <v>1.2166666666666666</v>
      </c>
      <c r="EL25" s="13">
        <v>1.2749999999999999</v>
      </c>
      <c r="EM25" s="13">
        <v>1.8538461538461541</v>
      </c>
      <c r="EN25" s="28">
        <v>1.9142857142857144</v>
      </c>
      <c r="EO25" s="42"/>
      <c r="EP25" s="185">
        <v>2.2615384615384611</v>
      </c>
      <c r="EQ25" s="125">
        <v>2.1800000000000002</v>
      </c>
    </row>
    <row r="26" spans="1:147" ht="13.5" thickBot="1" x14ac:dyDescent="0.25">
      <c r="A26" s="10"/>
      <c r="B26" s="10" t="s">
        <v>7</v>
      </c>
      <c r="C26" s="13">
        <v>0.58571428571428563</v>
      </c>
      <c r="D26" s="13">
        <v>0.41666666666666674</v>
      </c>
      <c r="E26" s="14">
        <v>0.47692307692307695</v>
      </c>
      <c r="F26" s="13">
        <v>0.3833333333333333</v>
      </c>
      <c r="G26" s="14">
        <v>0.21249999999999994</v>
      </c>
      <c r="H26" s="11">
        <v>0.14999999999999997</v>
      </c>
      <c r="I26" s="14">
        <v>0.1583333333333333</v>
      </c>
      <c r="J26" s="29">
        <v>0.16538461538461538</v>
      </c>
      <c r="K26" s="26">
        <v>0.2</v>
      </c>
      <c r="L26" s="13">
        <v>0.19166666666666662</v>
      </c>
      <c r="M26" s="11">
        <v>0.15</v>
      </c>
      <c r="N26" s="71">
        <v>0.20714285714285713</v>
      </c>
      <c r="O26" s="13">
        <v>0.21249999999999994</v>
      </c>
      <c r="P26" s="13">
        <v>0.17916666666666661</v>
      </c>
      <c r="Q26" s="14">
        <v>0.1</v>
      </c>
      <c r="R26" s="13">
        <v>0.12272727272727275</v>
      </c>
      <c r="S26" s="14">
        <v>0.10384615384615385</v>
      </c>
      <c r="T26" s="11">
        <v>0.13749999999999998</v>
      </c>
      <c r="U26" s="14">
        <v>0.24999999999999997</v>
      </c>
      <c r="V26" s="29">
        <v>0.2541666666666666</v>
      </c>
      <c r="W26" s="26">
        <v>0.35083333333333327</v>
      </c>
      <c r="X26" s="13">
        <v>0.33999999999999991</v>
      </c>
      <c r="Y26" s="11">
        <v>0.2433333333333334</v>
      </c>
      <c r="Z26" s="71">
        <v>0.21666666666666667</v>
      </c>
      <c r="AA26" s="11">
        <v>0.19230769230769232</v>
      </c>
      <c r="AB26" s="11">
        <v>0.15416666666666665</v>
      </c>
      <c r="AC26" s="11">
        <v>0.13846153846153847</v>
      </c>
      <c r="AD26" s="11">
        <v>0.14999999999999997</v>
      </c>
      <c r="AE26" s="11">
        <v>0.14999999999999997</v>
      </c>
      <c r="AF26" s="11">
        <v>0.14999999999999997</v>
      </c>
      <c r="AG26" s="11">
        <v>0.12916666666666665</v>
      </c>
      <c r="AH26" s="11">
        <v>0.11153846153846153</v>
      </c>
      <c r="AI26" s="11">
        <v>0.1846153846153846</v>
      </c>
      <c r="AJ26" s="11">
        <v>0.24615384615384617</v>
      </c>
      <c r="AK26" s="11">
        <v>0.30384615384615382</v>
      </c>
      <c r="AL26" s="11">
        <v>0.33333333333333326</v>
      </c>
      <c r="AM26" s="11">
        <v>0.2384615384615385</v>
      </c>
      <c r="AN26" s="11">
        <v>0.18333333333333332</v>
      </c>
      <c r="AO26" s="11">
        <v>0.16153846153846152</v>
      </c>
      <c r="AP26" s="11">
        <v>0.18181818181818177</v>
      </c>
      <c r="AQ26" s="11">
        <v>0.20416666666666669</v>
      </c>
      <c r="AR26" s="11">
        <v>0.1583333333333333</v>
      </c>
      <c r="AS26" s="11">
        <v>0.14999999999999997</v>
      </c>
      <c r="AT26" s="11">
        <v>0.13846153846153844</v>
      </c>
      <c r="AU26" s="11">
        <v>0.22083333333333333</v>
      </c>
      <c r="AV26" s="11">
        <v>0.26153846153846155</v>
      </c>
      <c r="AW26" s="11">
        <v>0.27083333333333331</v>
      </c>
      <c r="AX26" s="11">
        <v>0.30454545454545451</v>
      </c>
      <c r="AY26" s="11">
        <v>0.24615384615384617</v>
      </c>
      <c r="AZ26" s="11">
        <v>0.16818181818181815</v>
      </c>
      <c r="BA26" s="11">
        <v>0.12272727272727274</v>
      </c>
      <c r="BB26" s="11">
        <v>0.1</v>
      </c>
      <c r="BC26" s="11">
        <v>0.1166666666666667</v>
      </c>
      <c r="BD26" s="11">
        <v>0.14166666666666666</v>
      </c>
      <c r="BE26" s="11">
        <v>0.2846153846153846</v>
      </c>
      <c r="BF26" s="11">
        <v>0.53333333333333333</v>
      </c>
      <c r="BG26" s="11">
        <v>0.62307692307692286</v>
      </c>
      <c r="BH26" s="11">
        <v>0.5083333333333333</v>
      </c>
      <c r="BI26" s="11">
        <v>0.26250000000000007</v>
      </c>
      <c r="BJ26" s="11">
        <v>0.2</v>
      </c>
      <c r="BK26" s="11">
        <v>0.1230769230769231</v>
      </c>
      <c r="BL26" s="11">
        <v>0.1125</v>
      </c>
      <c r="BM26" s="11">
        <v>0.13461538461538461</v>
      </c>
      <c r="BN26" s="11">
        <v>0.12499999999999996</v>
      </c>
      <c r="BO26" s="11">
        <v>0.16249999999999995</v>
      </c>
      <c r="BP26" s="11">
        <v>0.1230769230769231</v>
      </c>
      <c r="BQ26" s="11">
        <v>9.9999999999999992E-2</v>
      </c>
      <c r="BR26" s="11">
        <v>0.1</v>
      </c>
      <c r="BS26" s="11">
        <v>0.1</v>
      </c>
      <c r="BT26" s="11">
        <v>0.1</v>
      </c>
      <c r="BU26" s="11">
        <v>0.13749999999999998</v>
      </c>
      <c r="BV26" s="11">
        <v>0.19230769230769232</v>
      </c>
      <c r="BW26" s="11">
        <v>0.42499999999999999</v>
      </c>
      <c r="BX26" s="11">
        <v>0.5625</v>
      </c>
      <c r="BY26" s="11">
        <v>0.4876923076923077</v>
      </c>
      <c r="BZ26" s="11">
        <v>0.34166666666666662</v>
      </c>
      <c r="CA26" s="11">
        <v>0.1884615384615384</v>
      </c>
      <c r="CB26" s="11">
        <v>0.16666666666666666</v>
      </c>
      <c r="CC26" s="11">
        <v>0.1583333333333333</v>
      </c>
      <c r="CD26" s="11">
        <v>0.19615384615384618</v>
      </c>
      <c r="CE26" s="11">
        <v>0.37692307692307697</v>
      </c>
      <c r="CF26" s="11">
        <v>0.54285714285714293</v>
      </c>
      <c r="CG26" s="11">
        <v>1.05</v>
      </c>
      <c r="CH26" s="11">
        <v>1.2666666666666668</v>
      </c>
      <c r="CI26" s="11">
        <f>+ACTUAL!C31</f>
        <v>0.57692307692307698</v>
      </c>
      <c r="CJ26" s="11">
        <f>+ACTUAL!D31</f>
        <v>0.47916666666666657</v>
      </c>
      <c r="CK26" s="11">
        <f>+ACTUAL!E31</f>
        <v>0.41538461538461535</v>
      </c>
      <c r="CL26" s="11" t="str">
        <f>+ACTUAL!F31</f>
        <v/>
      </c>
      <c r="CM26" s="11">
        <f>+ACTUAL!G31</f>
        <v>0.43333333333333335</v>
      </c>
      <c r="CN26" s="11">
        <f>+ACTUAL!H31</f>
        <v>0.7</v>
      </c>
      <c r="CO26" s="11">
        <f>+ACTUAL!I31</f>
        <v>0.50714285714285701</v>
      </c>
      <c r="CP26" s="11" t="str">
        <f>+ACTUAL!J31</f>
        <v/>
      </c>
      <c r="CQ26" s="11" t="str">
        <f>+ACTUAL!K31</f>
        <v/>
      </c>
      <c r="CR26" s="11" t="str">
        <f>+ACTUAL!L31</f>
        <v/>
      </c>
      <c r="CS26" s="11" t="str">
        <f>+ACTUAL!M31</f>
        <v/>
      </c>
      <c r="CT26" s="14" t="str">
        <f>+ACTUAL!N31</f>
        <v/>
      </c>
      <c r="CU26" s="95">
        <v>0.89230769230769247</v>
      </c>
      <c r="CV26" s="49">
        <v>0.54166666666666685</v>
      </c>
      <c r="CW26" s="49">
        <v>0.26923076923076922</v>
      </c>
      <c r="CX26" s="49">
        <v>0.18636363636363634</v>
      </c>
      <c r="CY26" s="49">
        <v>0.26153846153846144</v>
      </c>
      <c r="CZ26" s="49">
        <v>0.19999999999999998</v>
      </c>
      <c r="DA26" s="49">
        <v>0.20833333333333334</v>
      </c>
      <c r="DB26" s="49">
        <v>0.17499999999999996</v>
      </c>
      <c r="DC26" s="49">
        <v>0.17307692307692304</v>
      </c>
      <c r="DD26" s="29">
        <v>0.21153846153846154</v>
      </c>
      <c r="DE26" s="97">
        <v>0.19166666666666665</v>
      </c>
      <c r="DF26" s="29">
        <v>0.13500000000000001</v>
      </c>
      <c r="DG26" s="95">
        <v>0.14230769230769227</v>
      </c>
      <c r="DH26" s="49">
        <v>0.17083333333333331</v>
      </c>
      <c r="DI26" s="49">
        <v>0.1583333333333333</v>
      </c>
      <c r="DJ26" s="49">
        <v>0.16153846153846152</v>
      </c>
      <c r="DK26" s="49">
        <v>0.23846153846153845</v>
      </c>
      <c r="DL26" s="49">
        <v>0.20833333333333334</v>
      </c>
      <c r="DM26" s="49">
        <v>0.1583333333333333</v>
      </c>
      <c r="DN26" s="49">
        <v>0.30384615384615382</v>
      </c>
      <c r="DO26" s="49">
        <v>0.50416666666666676</v>
      </c>
      <c r="DP26" s="29">
        <v>0.625</v>
      </c>
      <c r="DQ26" s="59"/>
      <c r="DR26" s="29">
        <v>0.9</v>
      </c>
      <c r="DS26" s="39">
        <v>0.33750000000000008</v>
      </c>
      <c r="DT26" s="97">
        <v>0.30833333333333329</v>
      </c>
      <c r="DU26" s="97">
        <v>0.30714285714285711</v>
      </c>
      <c r="DV26" s="97">
        <v>0.23750000000000004</v>
      </c>
      <c r="DW26" s="97">
        <v>0.24230769230769228</v>
      </c>
      <c r="DX26" s="97">
        <v>0.27692307692307688</v>
      </c>
      <c r="DY26" s="97">
        <v>0.30833333333333329</v>
      </c>
      <c r="DZ26" s="97">
        <v>0.30833333333333329</v>
      </c>
      <c r="EA26" s="97">
        <v>0.62916666666666654</v>
      </c>
      <c r="EB26" s="97">
        <v>0.76666666666666661</v>
      </c>
      <c r="EC26" s="97">
        <v>0</v>
      </c>
      <c r="ED26" s="97">
        <v>0.77692307692307705</v>
      </c>
      <c r="EE26" s="95">
        <v>0.79230769230769227</v>
      </c>
      <c r="EF26" s="49">
        <v>0.99166666666666659</v>
      </c>
      <c r="EG26" s="49">
        <v>1.0769230769230766</v>
      </c>
      <c r="EH26" s="49">
        <v>1.1833333333333333</v>
      </c>
      <c r="EI26" s="49">
        <v>0.83076923076923082</v>
      </c>
      <c r="EJ26" s="49">
        <v>0.79166666666666663</v>
      </c>
      <c r="EK26" s="49">
        <v>0.91666666666666663</v>
      </c>
      <c r="EL26" s="49">
        <v>0.97500000000000009</v>
      </c>
      <c r="EM26" s="49">
        <v>1.5538461538461539</v>
      </c>
      <c r="EN26" s="29">
        <v>1.6142857142857139</v>
      </c>
      <c r="EO26" s="42"/>
      <c r="EP26" s="186">
        <v>1.9615384615384612</v>
      </c>
      <c r="EQ26" s="125">
        <v>1.88</v>
      </c>
    </row>
    <row r="27" spans="1:147" x14ac:dyDescent="0.2">
      <c r="A27" s="6"/>
      <c r="B27" s="6" t="s">
        <v>4</v>
      </c>
      <c r="C27" s="12">
        <v>1.0214285714285716</v>
      </c>
      <c r="D27" s="12">
        <v>0.9458333333333333</v>
      </c>
      <c r="E27" s="12">
        <v>0.9307692307692309</v>
      </c>
      <c r="F27" s="12">
        <v>0.78333333333333321</v>
      </c>
      <c r="G27" s="12">
        <v>0.60416666666666663</v>
      </c>
      <c r="H27" s="7">
        <v>0.48750000000000004</v>
      </c>
      <c r="I27" s="12">
        <v>0.54166666666666663</v>
      </c>
      <c r="J27" s="27">
        <v>0.53846153846153844</v>
      </c>
      <c r="K27" s="25">
        <v>0.57692307692307687</v>
      </c>
      <c r="L27" s="12">
        <v>0.41499999999999998</v>
      </c>
      <c r="M27" s="7">
        <v>0.4</v>
      </c>
      <c r="N27" s="12">
        <v>0.4916666666666667</v>
      </c>
      <c r="O27" s="12">
        <v>0.59</v>
      </c>
      <c r="P27" s="12">
        <v>0.61083333333333323</v>
      </c>
      <c r="Q27" s="12">
        <v>0.39428571428571424</v>
      </c>
      <c r="R27" s="12">
        <v>0.41249999999999992</v>
      </c>
      <c r="S27" s="12">
        <v>0.46923076923076934</v>
      </c>
      <c r="T27" s="7">
        <v>0.60416666666666674</v>
      </c>
      <c r="U27" s="12">
        <v>0.82272727272727264</v>
      </c>
      <c r="V27" s="27">
        <v>0.98083333333333333</v>
      </c>
      <c r="W27" s="25">
        <v>0.86416666666666664</v>
      </c>
      <c r="X27" s="12">
        <v>0.45833333333333343</v>
      </c>
      <c r="Y27" s="7">
        <v>0.38166666666666665</v>
      </c>
      <c r="Z27" s="12">
        <v>0.48500000000000004</v>
      </c>
      <c r="AA27" s="7">
        <v>0.65384615384615385</v>
      </c>
      <c r="AB27" s="7">
        <v>0.72916666666666685</v>
      </c>
      <c r="AC27" s="7">
        <v>0.53076923076923077</v>
      </c>
      <c r="AD27" s="7">
        <v>0.66666666666666663</v>
      </c>
      <c r="AE27" s="7">
        <v>0.55833333333333335</v>
      </c>
      <c r="AF27" s="7">
        <v>0.70833333333333348</v>
      </c>
      <c r="AG27" s="7">
        <v>0.61249999999999993</v>
      </c>
      <c r="AH27" s="7">
        <v>0.54230769230769227</v>
      </c>
      <c r="AI27" s="7">
        <v>0.79999999999999993</v>
      </c>
      <c r="AJ27" s="7">
        <v>1.0046153846153847</v>
      </c>
      <c r="AK27" s="7">
        <v>1.0623076923076922</v>
      </c>
      <c r="AL27" s="7">
        <v>0.94083333333333341</v>
      </c>
      <c r="AM27" s="7">
        <v>0.81923076923076921</v>
      </c>
      <c r="AN27" s="7">
        <v>0.83749999999999991</v>
      </c>
      <c r="AO27" s="7">
        <v>0.66538461538461524</v>
      </c>
      <c r="AP27" s="7">
        <v>0.66818181818181821</v>
      </c>
      <c r="AQ27" s="7">
        <v>0.67083333333333328</v>
      </c>
      <c r="AR27" s="7">
        <v>0.70416666666666661</v>
      </c>
      <c r="AS27" s="7">
        <v>0.65</v>
      </c>
      <c r="AT27" s="7">
        <v>0.77999999999999992</v>
      </c>
      <c r="AU27" s="7">
        <v>0.79916666666666669</v>
      </c>
      <c r="AV27" s="7">
        <v>0.80230769230769239</v>
      </c>
      <c r="AW27" s="7">
        <v>0.82500000000000007</v>
      </c>
      <c r="AX27" s="7">
        <v>1.01</v>
      </c>
      <c r="AY27" s="7">
        <v>0.86923076923076925</v>
      </c>
      <c r="AZ27" s="7">
        <v>0.6863636363636364</v>
      </c>
      <c r="BA27" s="7">
        <v>0.61363636363636376</v>
      </c>
      <c r="BB27" s="7">
        <v>0.47153846153846152</v>
      </c>
      <c r="BC27" s="7">
        <v>0.62083333333333335</v>
      </c>
      <c r="BD27" s="7">
        <v>0.72500000000000009</v>
      </c>
      <c r="BE27" s="7">
        <v>1.0615384615384615</v>
      </c>
      <c r="BF27" s="7">
        <v>1.1708333333333334</v>
      </c>
      <c r="BG27" s="7">
        <v>1.2730769230769228</v>
      </c>
      <c r="BH27" s="7">
        <v>0.93333333333333357</v>
      </c>
      <c r="BI27" s="7">
        <v>0.77916666666666667</v>
      </c>
      <c r="BJ27" s="7">
        <v>0.66249999999999998</v>
      </c>
      <c r="BK27" s="7">
        <v>0.61923076923076914</v>
      </c>
      <c r="BL27" s="7">
        <v>0.57499999999999996</v>
      </c>
      <c r="BM27" s="7">
        <v>0.67307692307692313</v>
      </c>
      <c r="BN27" s="7">
        <v>0.6875</v>
      </c>
      <c r="BO27" s="7">
        <v>0.74999999999999989</v>
      </c>
      <c r="BP27" s="7">
        <v>0.64230769230769214</v>
      </c>
      <c r="BQ27" s="7">
        <v>0.56249999999999989</v>
      </c>
      <c r="BR27" s="7">
        <v>0.32692307692307687</v>
      </c>
      <c r="BS27" s="7">
        <v>0.41538461538461535</v>
      </c>
      <c r="BT27" s="7">
        <v>0.64615384615384619</v>
      </c>
      <c r="BU27" s="7">
        <v>0.74333333333333329</v>
      </c>
      <c r="BV27" s="7">
        <v>0.99230769230769245</v>
      </c>
      <c r="BW27" s="7">
        <v>1.1392753623188405</v>
      </c>
      <c r="BX27" s="7">
        <v>1.0690513833992095</v>
      </c>
      <c r="BY27" s="7">
        <v>1.0245484949832777</v>
      </c>
      <c r="BZ27" s="7">
        <v>0.84249999999999969</v>
      </c>
      <c r="CA27" s="7">
        <v>0.61846153846153851</v>
      </c>
      <c r="CB27" s="7">
        <v>0.60851449275362313</v>
      </c>
      <c r="CC27" s="7">
        <v>0.64166666666666661</v>
      </c>
      <c r="CD27" s="7">
        <v>0.89999999999999991</v>
      </c>
      <c r="CE27" s="7">
        <v>0.95</v>
      </c>
      <c r="CF27" s="7">
        <v>1.075</v>
      </c>
      <c r="CG27" s="7">
        <v>1.4038461538461537</v>
      </c>
      <c r="CH27" s="7">
        <v>1.8208333333333329</v>
      </c>
      <c r="CI27" s="7">
        <f>+ACTUAL!C33</f>
        <v>0.83461538461538454</v>
      </c>
      <c r="CJ27" s="7">
        <f>+ACTUAL!D33</f>
        <v>1.2166666666666666</v>
      </c>
      <c r="CK27" s="7">
        <f>+ACTUAL!E33</f>
        <v>1.3616923076923078</v>
      </c>
      <c r="CL27" s="7" t="str">
        <f>+ACTUAL!F33</f>
        <v/>
      </c>
      <c r="CM27" s="7">
        <f>+ACTUAL!G33</f>
        <v>1.2041666666666668</v>
      </c>
      <c r="CN27" s="7">
        <f>+ACTUAL!H33</f>
        <v>1.5</v>
      </c>
      <c r="CO27" s="7">
        <f>+ACTUAL!I33</f>
        <v>1.264285714285714</v>
      </c>
      <c r="CP27" s="7" t="str">
        <f>+ACTUAL!J33</f>
        <v/>
      </c>
      <c r="CQ27" s="7" t="str">
        <f>+ACTUAL!K33</f>
        <v/>
      </c>
      <c r="CR27" s="7" t="str">
        <f>+ACTUAL!L33</f>
        <v/>
      </c>
      <c r="CS27" s="7" t="str">
        <f>+ACTUAL!M33</f>
        <v/>
      </c>
      <c r="CT27" s="12" t="str">
        <f>+ACTUAL!N33</f>
        <v/>
      </c>
      <c r="CU27" s="93">
        <v>1.56175</v>
      </c>
      <c r="CV27" s="48">
        <v>1.2636363636363637</v>
      </c>
      <c r="CW27" s="48">
        <v>0.89999999999999991</v>
      </c>
      <c r="CX27" s="48">
        <v>0.53636363636363626</v>
      </c>
      <c r="CY27" s="48">
        <v>0.61923076923076925</v>
      </c>
      <c r="CZ27" s="48">
        <v>0.73749999999999993</v>
      </c>
      <c r="DA27" s="48">
        <v>0.73749999999999993</v>
      </c>
      <c r="DB27" s="48">
        <v>0.85416666666666696</v>
      </c>
      <c r="DC27" s="48">
        <v>0.65538461538461545</v>
      </c>
      <c r="DD27" s="27">
        <v>0.64230769230769225</v>
      </c>
      <c r="DE27" s="96">
        <v>0.46666666666666673</v>
      </c>
      <c r="DF27" s="27">
        <v>0.39500000000000007</v>
      </c>
      <c r="DG27" s="93">
        <v>0.31923076923076921</v>
      </c>
      <c r="DH27" s="48">
        <v>0.52857142857142858</v>
      </c>
      <c r="DI27" s="48">
        <v>0.7</v>
      </c>
      <c r="DJ27" s="48">
        <v>0.65384615384615385</v>
      </c>
      <c r="DK27" s="48">
        <v>0.67692307692307696</v>
      </c>
      <c r="DL27" s="48">
        <v>0.6791666666666667</v>
      </c>
      <c r="DM27" s="48">
        <v>0.67916666666666681</v>
      </c>
      <c r="DN27" s="48">
        <v>1.3346153846153848</v>
      </c>
      <c r="DO27" s="48">
        <v>0.94865942028985517</v>
      </c>
      <c r="DP27" s="27">
        <v>0.82307692307692304</v>
      </c>
      <c r="DQ27" s="96">
        <v>0.70833333333333348</v>
      </c>
      <c r="DR27" s="27">
        <v>0.78333333333333333</v>
      </c>
      <c r="DS27" s="37">
        <v>0.74583333333333324</v>
      </c>
      <c r="DT27" s="96">
        <v>0.81250000000000033</v>
      </c>
      <c r="DU27" s="96">
        <v>0.97857142857142865</v>
      </c>
      <c r="DV27" s="96">
        <v>0.94166666666666676</v>
      </c>
      <c r="DW27" s="96">
        <v>0.78888888888888886</v>
      </c>
      <c r="DX27" s="96">
        <v>0.99090909090909074</v>
      </c>
      <c r="DY27" s="96">
        <v>1.0416666666666665</v>
      </c>
      <c r="DZ27" s="96">
        <v>1.1375</v>
      </c>
      <c r="EA27" s="96">
        <v>1.1916666666666667</v>
      </c>
      <c r="EB27" s="96">
        <v>1.1916666666666667</v>
      </c>
      <c r="EC27" s="96">
        <v>0.88333333333333341</v>
      </c>
      <c r="ED27" s="96">
        <v>1.0923076923076922</v>
      </c>
      <c r="EE27" s="93">
        <v>1.1692307692307691</v>
      </c>
      <c r="EF27" s="48">
        <v>1.1125</v>
      </c>
      <c r="EG27" s="48">
        <v>1.4300000000000002</v>
      </c>
      <c r="EH27" s="48">
        <v>1.625</v>
      </c>
      <c r="EI27" s="48">
        <v>1.5692307692307692</v>
      </c>
      <c r="EJ27" s="48">
        <v>1.4166666666666667</v>
      </c>
      <c r="EK27" s="48">
        <v>1.5666666666666671</v>
      </c>
      <c r="EL27" s="48">
        <v>1.5874999999999997</v>
      </c>
      <c r="EM27" s="48">
        <v>1.9538461538461538</v>
      </c>
      <c r="EN27" s="27">
        <v>2.1714285714285713</v>
      </c>
      <c r="EO27" s="96">
        <v>1.9392857142857143</v>
      </c>
      <c r="EP27" s="184">
        <v>2.0666666666666669</v>
      </c>
      <c r="EQ27" s="125">
        <v>2.31</v>
      </c>
    </row>
    <row r="28" spans="1:147" x14ac:dyDescent="0.2">
      <c r="A28" s="8" t="s">
        <v>14</v>
      </c>
      <c r="B28" s="8" t="s">
        <v>6</v>
      </c>
      <c r="C28" s="13">
        <v>0.81428571428571428</v>
      </c>
      <c r="D28" s="13">
        <v>0.7416666666666667</v>
      </c>
      <c r="E28" s="13">
        <v>0.71538461538461529</v>
      </c>
      <c r="F28" s="13">
        <v>0.57500000000000007</v>
      </c>
      <c r="G28" s="13">
        <v>0.38333333333333325</v>
      </c>
      <c r="H28" s="9">
        <v>0.27500000000000002</v>
      </c>
      <c r="I28" s="13">
        <v>0.3166666666666666</v>
      </c>
      <c r="J28" s="28">
        <v>0.32307692307692309</v>
      </c>
      <c r="K28" s="26">
        <v>0.36923076923076914</v>
      </c>
      <c r="L28" s="13">
        <v>0.20833333333333337</v>
      </c>
      <c r="M28" s="9">
        <v>0.2</v>
      </c>
      <c r="N28" s="26">
        <v>0.28333333333333338</v>
      </c>
      <c r="O28" s="13">
        <v>0.3833333333333333</v>
      </c>
      <c r="P28" s="13">
        <v>0.3833333333333333</v>
      </c>
      <c r="Q28" s="13">
        <v>0.21428571428571427</v>
      </c>
      <c r="R28" s="13">
        <v>0.25583333333333336</v>
      </c>
      <c r="S28" s="13">
        <v>0.25</v>
      </c>
      <c r="T28" s="9">
        <v>0.35833333333333334</v>
      </c>
      <c r="U28" s="13">
        <v>0.53636363636363626</v>
      </c>
      <c r="V28" s="28">
        <v>0.68333333333333324</v>
      </c>
      <c r="W28" s="26">
        <v>0.61499999999999988</v>
      </c>
      <c r="X28" s="13">
        <v>0.20666666666666667</v>
      </c>
      <c r="Y28" s="9">
        <v>0.28166666666666668</v>
      </c>
      <c r="Z28" s="26">
        <v>0.25833333333333336</v>
      </c>
      <c r="AA28" s="9">
        <v>0.35384615384615381</v>
      </c>
      <c r="AB28" s="9">
        <v>0.42916666666666664</v>
      </c>
      <c r="AC28" s="9">
        <v>0.29230769230769221</v>
      </c>
      <c r="AD28" s="9">
        <v>0.375</v>
      </c>
      <c r="AE28" s="9">
        <v>0.30833333333333329</v>
      </c>
      <c r="AF28" s="9">
        <v>0.40833333333333327</v>
      </c>
      <c r="AG28" s="9">
        <v>0.32083333333333336</v>
      </c>
      <c r="AH28" s="9">
        <v>0.27307692307692305</v>
      </c>
      <c r="AI28" s="9">
        <v>0.49615384615384622</v>
      </c>
      <c r="AJ28" s="9">
        <v>0.68461538461538463</v>
      </c>
      <c r="AK28" s="9">
        <v>0.75769230769230766</v>
      </c>
      <c r="AL28" s="9">
        <v>0.64166666666666661</v>
      </c>
      <c r="AM28" s="9">
        <v>0.51923076923076927</v>
      </c>
      <c r="AN28" s="9">
        <v>0.53749999999999998</v>
      </c>
      <c r="AO28" s="9">
        <v>0.36538461538461536</v>
      </c>
      <c r="AP28" s="9">
        <v>0.36818181818181817</v>
      </c>
      <c r="AQ28" s="9">
        <v>0.37083333333333329</v>
      </c>
      <c r="AR28" s="9">
        <v>0.40416666666666673</v>
      </c>
      <c r="AS28" s="9">
        <v>0.35000000000000003</v>
      </c>
      <c r="AT28" s="9">
        <v>0.46923076923076934</v>
      </c>
      <c r="AU28" s="9">
        <v>0.50416666666666676</v>
      </c>
      <c r="AV28" s="9">
        <v>0.50384615384615383</v>
      </c>
      <c r="AW28" s="9">
        <v>0.5249999999999998</v>
      </c>
      <c r="AX28" s="9">
        <v>0.70909090909090911</v>
      </c>
      <c r="AY28" s="9">
        <v>0.56923076923076921</v>
      </c>
      <c r="AZ28" s="9">
        <v>0.38636363636363635</v>
      </c>
      <c r="BA28" s="9">
        <v>0.31363636363636366</v>
      </c>
      <c r="BB28" s="9">
        <v>0.2</v>
      </c>
      <c r="BC28" s="9">
        <v>0.3208333333333333</v>
      </c>
      <c r="BD28" s="9">
        <v>0.42500000000000004</v>
      </c>
      <c r="BE28" s="9">
        <v>0.76153846153846161</v>
      </c>
      <c r="BF28" s="9">
        <v>0.8666666666666667</v>
      </c>
      <c r="BG28" s="9">
        <v>0.96923076923076934</v>
      </c>
      <c r="BH28" s="9">
        <v>0.61666666666666659</v>
      </c>
      <c r="BI28" s="9">
        <v>0.44999999999999996</v>
      </c>
      <c r="BJ28" s="9">
        <v>0.32500000000000001</v>
      </c>
      <c r="BK28" s="9">
        <v>0.29999999999999993</v>
      </c>
      <c r="BL28" s="9">
        <v>0.25</v>
      </c>
      <c r="BM28" s="9">
        <v>0.35384615384615387</v>
      </c>
      <c r="BN28" s="9">
        <v>0.375</v>
      </c>
      <c r="BO28" s="9">
        <v>0.43333333333333335</v>
      </c>
      <c r="BP28" s="9">
        <v>0.3307692307692307</v>
      </c>
      <c r="BQ28" s="9">
        <v>0.2583333333333333</v>
      </c>
      <c r="BR28" s="9">
        <v>0.16153846153846152</v>
      </c>
      <c r="BS28" s="9">
        <v>0.2</v>
      </c>
      <c r="BT28" s="9">
        <v>0.31538461538461537</v>
      </c>
      <c r="BU28" s="9">
        <v>0.40833333333333338</v>
      </c>
      <c r="BV28" s="9">
        <v>0.67692307692307696</v>
      </c>
      <c r="BW28" s="9">
        <v>0.88260869565217392</v>
      </c>
      <c r="BX28" s="9">
        <v>0.77814229249011857</v>
      </c>
      <c r="BY28" s="9">
        <v>0.79377926421404699</v>
      </c>
      <c r="BZ28" s="9">
        <v>0.64250000000000018</v>
      </c>
      <c r="CA28" s="9">
        <v>0.403076923076923</v>
      </c>
      <c r="CB28" s="9">
        <v>0.33768115942028981</v>
      </c>
      <c r="CC28" s="9">
        <v>0.34166666666666662</v>
      </c>
      <c r="CD28" s="9">
        <v>0.57692307692307687</v>
      </c>
      <c r="CE28" s="9">
        <v>0.63846153846153841</v>
      </c>
      <c r="CF28" s="9">
        <v>0.75714285714285712</v>
      </c>
      <c r="CG28" s="9">
        <v>1.0846153846153845</v>
      </c>
      <c r="CH28" s="9">
        <v>1.5083333333333335</v>
      </c>
      <c r="CI28" s="9">
        <f>+ACTUAL!C34</f>
        <v>0.5346153846153846</v>
      </c>
      <c r="CJ28" s="9">
        <f>+ACTUAL!D34</f>
        <v>0.91666666666666663</v>
      </c>
      <c r="CK28" s="9">
        <f>+ACTUAL!E34</f>
        <v>1.0615384615384615</v>
      </c>
      <c r="CL28" s="9" t="str">
        <f>+ACTUAL!F34</f>
        <v/>
      </c>
      <c r="CM28" s="9">
        <f>+ACTUAL!G34</f>
        <v>0.90416666666666667</v>
      </c>
      <c r="CN28" s="9">
        <f>+ACTUAL!H34</f>
        <v>1.2</v>
      </c>
      <c r="CO28" s="9">
        <f>+ACTUAL!I34</f>
        <v>0.96428571428571452</v>
      </c>
      <c r="CP28" s="9" t="str">
        <f>+ACTUAL!J34</f>
        <v/>
      </c>
      <c r="CQ28" s="9" t="str">
        <f>+ACTUAL!K34</f>
        <v/>
      </c>
      <c r="CR28" s="9" t="str">
        <f>+ACTUAL!L34</f>
        <v/>
      </c>
      <c r="CS28" s="9" t="str">
        <f>+ACTUAL!M34</f>
        <v/>
      </c>
      <c r="CT28" s="13" t="str">
        <f>+ACTUAL!N34</f>
        <v/>
      </c>
      <c r="CU28" s="94">
        <v>1.36175</v>
      </c>
      <c r="CV28" s="13">
        <v>1.0545454545454549</v>
      </c>
      <c r="CW28" s="13">
        <v>0.7</v>
      </c>
      <c r="CX28" s="13">
        <v>0.33636363636363636</v>
      </c>
      <c r="CY28" s="13">
        <v>0.41923076923076924</v>
      </c>
      <c r="CZ28" s="13">
        <v>0.52916666666666667</v>
      </c>
      <c r="DA28" s="13">
        <v>0.53749999999999998</v>
      </c>
      <c r="DB28" s="13">
        <v>0.64999999999999991</v>
      </c>
      <c r="DC28" s="13">
        <v>0.45384615384615395</v>
      </c>
      <c r="DD28" s="28">
        <v>0.44230769230769229</v>
      </c>
      <c r="DE28" s="26">
        <v>0.26250000000000001</v>
      </c>
      <c r="DF28" s="28">
        <v>0.23500000000000001</v>
      </c>
      <c r="DG28" s="94">
        <v>0.2</v>
      </c>
      <c r="DH28" s="13">
        <v>0.32857142857142863</v>
      </c>
      <c r="DI28" s="13">
        <v>0.5</v>
      </c>
      <c r="DJ28" s="13">
        <v>0.45384615384615395</v>
      </c>
      <c r="DK28" s="13">
        <v>0.47692307692307695</v>
      </c>
      <c r="DL28" s="13">
        <v>0.47916666666666669</v>
      </c>
      <c r="DM28" s="13">
        <v>0.47916666666666674</v>
      </c>
      <c r="DN28" s="13">
        <v>0.64999999999999991</v>
      </c>
      <c r="DO28" s="13">
        <v>0.74865942028985499</v>
      </c>
      <c r="DP28" s="28">
        <v>0.61153846153846148</v>
      </c>
      <c r="DQ28" s="26">
        <v>0.48333333333333339</v>
      </c>
      <c r="DR28" s="28">
        <v>0.57083333333333341</v>
      </c>
      <c r="DS28" s="38">
        <v>0.54583333333333328</v>
      </c>
      <c r="DT28" s="26">
        <v>1.1375</v>
      </c>
      <c r="DU28" s="26">
        <v>0.77857142857142869</v>
      </c>
      <c r="DV28" s="26">
        <v>0.74166666666666659</v>
      </c>
      <c r="DW28" s="26">
        <v>0.58888888888888902</v>
      </c>
      <c r="DX28" s="26">
        <v>0.79090909090909089</v>
      </c>
      <c r="DY28" s="26">
        <v>0.84166666666666667</v>
      </c>
      <c r="DZ28" s="26">
        <v>0.9375</v>
      </c>
      <c r="EA28" s="26">
        <v>0.99166666666666659</v>
      </c>
      <c r="EB28" s="26">
        <v>0.9916666666666667</v>
      </c>
      <c r="EC28" s="26">
        <v>0.68333333333333324</v>
      </c>
      <c r="ED28" s="26">
        <v>0.89230769230769225</v>
      </c>
      <c r="EE28" s="94">
        <v>0.96923076923076945</v>
      </c>
      <c r="EF28" s="13">
        <v>0.91249999999999998</v>
      </c>
      <c r="EG28" s="13">
        <v>1.2299999999999998</v>
      </c>
      <c r="EH28" s="13">
        <v>1.3916666666666666</v>
      </c>
      <c r="EI28" s="13">
        <v>1.2692307692307692</v>
      </c>
      <c r="EJ28" s="13">
        <v>1.1166666666666665</v>
      </c>
      <c r="EK28" s="13">
        <v>1.2666666666666666</v>
      </c>
      <c r="EL28" s="13">
        <v>1.2874999999999999</v>
      </c>
      <c r="EM28" s="13">
        <v>1.6538461538461537</v>
      </c>
      <c r="EN28" s="28">
        <v>1.8714285714285714</v>
      </c>
      <c r="EO28" s="26">
        <v>1.6392857142857142</v>
      </c>
      <c r="EP28" s="185">
        <v>1.7666666666666664</v>
      </c>
      <c r="EQ28" s="125">
        <v>2.0099999999999998</v>
      </c>
    </row>
    <row r="29" spans="1:147" ht="13.5" thickBot="1" x14ac:dyDescent="0.25">
      <c r="A29" s="10"/>
      <c r="B29" s="10" t="s">
        <v>7</v>
      </c>
      <c r="C29" s="13">
        <v>0.61428571428571421</v>
      </c>
      <c r="D29" s="13">
        <v>0.54166666666666663</v>
      </c>
      <c r="E29" s="14">
        <v>0.51538461538461544</v>
      </c>
      <c r="F29" s="13">
        <v>0.375</v>
      </c>
      <c r="G29" s="14">
        <v>0.20416666666666661</v>
      </c>
      <c r="H29" s="11">
        <v>0.13750000000000001</v>
      </c>
      <c r="I29" s="14">
        <v>0.1583333333333333</v>
      </c>
      <c r="J29" s="29">
        <v>0.16153846153846155</v>
      </c>
      <c r="K29" s="26">
        <v>0.18461538461538457</v>
      </c>
      <c r="L29" s="13">
        <v>0.10416666666666669</v>
      </c>
      <c r="M29" s="11">
        <v>0.1</v>
      </c>
      <c r="N29" s="71">
        <v>0.14166666666666669</v>
      </c>
      <c r="O29" s="13">
        <v>0.20833333333333329</v>
      </c>
      <c r="P29" s="13">
        <v>0.1958333333333333</v>
      </c>
      <c r="Q29" s="14">
        <v>9.9999999999999992E-2</v>
      </c>
      <c r="R29" s="13">
        <v>0.12727272727272732</v>
      </c>
      <c r="S29" s="14">
        <v>0.10384615384615385</v>
      </c>
      <c r="T29" s="11">
        <v>0.20416666666666669</v>
      </c>
      <c r="U29" s="14">
        <v>0.31818181818181823</v>
      </c>
      <c r="V29" s="29">
        <v>0.3874999999999999</v>
      </c>
      <c r="W29" s="26">
        <v>0.33166666666666661</v>
      </c>
      <c r="X29" s="13">
        <v>0.10416666666666667</v>
      </c>
      <c r="Y29" s="11">
        <v>0.18166666666666664</v>
      </c>
      <c r="Z29" s="71">
        <v>0.12916666666666668</v>
      </c>
      <c r="AA29" s="11">
        <v>0.17692307692307688</v>
      </c>
      <c r="AB29" s="11">
        <v>0.1958333333333333</v>
      </c>
      <c r="AC29" s="11">
        <v>0.14999999999999997</v>
      </c>
      <c r="AD29" s="11">
        <v>0.18749999999999997</v>
      </c>
      <c r="AE29" s="11">
        <v>0.14999999999999997</v>
      </c>
      <c r="AF29" s="11">
        <v>0.1958333333333333</v>
      </c>
      <c r="AG29" s="11">
        <v>0.14999999999999997</v>
      </c>
      <c r="AH29" s="11">
        <v>0.12307692307692308</v>
      </c>
      <c r="AI29" s="11">
        <v>0.22692307692307698</v>
      </c>
      <c r="AJ29" s="11">
        <v>0.38461538461538464</v>
      </c>
      <c r="AK29" s="11">
        <v>0.45769230769230762</v>
      </c>
      <c r="AL29" s="11">
        <v>0.34166666666666662</v>
      </c>
      <c r="AM29" s="11">
        <v>0.23076923076923081</v>
      </c>
      <c r="AN29" s="11">
        <v>0.27500000000000008</v>
      </c>
      <c r="AO29" s="11">
        <v>0.16923076923076921</v>
      </c>
      <c r="AP29" s="11">
        <v>0.1727272727272727</v>
      </c>
      <c r="AQ29" s="11">
        <v>0.17083333333333331</v>
      </c>
      <c r="AR29" s="11">
        <v>0.1875</v>
      </c>
      <c r="AS29" s="11">
        <v>0.17083333333333331</v>
      </c>
      <c r="AT29" s="11">
        <v>0.2076923076923077</v>
      </c>
      <c r="AU29" s="11">
        <v>0.23333333333333339</v>
      </c>
      <c r="AV29" s="11">
        <v>0.22692307692307698</v>
      </c>
      <c r="AW29" s="11">
        <v>0.24166666666666661</v>
      </c>
      <c r="AX29" s="11">
        <v>0.40909090909090912</v>
      </c>
      <c r="AY29" s="11">
        <v>0.29230769230769232</v>
      </c>
      <c r="AZ29" s="11">
        <v>0.17272727272727267</v>
      </c>
      <c r="BA29" s="11">
        <v>0.14999999999999997</v>
      </c>
      <c r="BB29" s="11">
        <v>0.1</v>
      </c>
      <c r="BC29" s="11">
        <v>0.15416666666666665</v>
      </c>
      <c r="BD29" s="11">
        <v>0.19166666666666665</v>
      </c>
      <c r="BE29" s="11">
        <v>0.46153846153846162</v>
      </c>
      <c r="BF29" s="11">
        <v>0.56666666666666665</v>
      </c>
      <c r="BG29" s="11">
        <v>0.66923076923076918</v>
      </c>
      <c r="BH29" s="11">
        <v>0.31666666666666671</v>
      </c>
      <c r="BI29" s="11">
        <v>0.19583333333333333</v>
      </c>
      <c r="BJ29" s="11">
        <v>0.16250000000000001</v>
      </c>
      <c r="BK29" s="11">
        <v>0.14999999999999997</v>
      </c>
      <c r="BL29" s="11">
        <v>0.125</v>
      </c>
      <c r="BM29" s="11">
        <v>0.17307692307692307</v>
      </c>
      <c r="BN29" s="11">
        <v>0.18333333333333332</v>
      </c>
      <c r="BO29" s="11">
        <v>0.20416666666666669</v>
      </c>
      <c r="BP29" s="11">
        <v>0.16153846153846146</v>
      </c>
      <c r="BQ29" s="11">
        <v>0.12916666666666665</v>
      </c>
      <c r="BR29" s="11">
        <v>0.1</v>
      </c>
      <c r="BS29" s="11">
        <v>0.11153846153846152</v>
      </c>
      <c r="BT29" s="11">
        <v>0.15384615384615383</v>
      </c>
      <c r="BU29" s="11">
        <v>0.18333333333333332</v>
      </c>
      <c r="BV29" s="11">
        <v>0.37692307692307697</v>
      </c>
      <c r="BW29" s="11">
        <v>0.58260869565217388</v>
      </c>
      <c r="BX29" s="11">
        <v>0.56905138339920946</v>
      </c>
      <c r="BY29" s="11">
        <v>0.59377926421404692</v>
      </c>
      <c r="BZ29" s="11">
        <v>0.44250000000000006</v>
      </c>
      <c r="CA29" s="11">
        <v>0.21076923076923071</v>
      </c>
      <c r="CB29" s="11">
        <v>0.17101449275362321</v>
      </c>
      <c r="CC29" s="11">
        <v>0.16249999999999998</v>
      </c>
      <c r="CD29" s="11">
        <v>0.27692307692307699</v>
      </c>
      <c r="CE29" s="11">
        <v>0.33846153846153848</v>
      </c>
      <c r="CF29" s="11">
        <v>0.46428571428571441</v>
      </c>
      <c r="CG29" s="11">
        <v>0.78461538461538483</v>
      </c>
      <c r="CH29" s="11">
        <v>1.2000000000000002</v>
      </c>
      <c r="CI29" s="11">
        <f>+ACTUAL!C35</f>
        <v>0.27500000000000002</v>
      </c>
      <c r="CJ29" s="11">
        <f>+ACTUAL!D35</f>
        <v>0.61666666666666659</v>
      </c>
      <c r="CK29" s="11">
        <f>+ACTUAL!E35</f>
        <v>0.76153846153846139</v>
      </c>
      <c r="CL29" s="11" t="str">
        <f>+ACTUAL!F35</f>
        <v/>
      </c>
      <c r="CM29" s="11">
        <f>+ACTUAL!G35</f>
        <v>0.60416666666666663</v>
      </c>
      <c r="CN29" s="11">
        <f>+ACTUAL!H35</f>
        <v>0.9</v>
      </c>
      <c r="CO29" s="11">
        <f>+ACTUAL!I35</f>
        <v>0.66428571428571426</v>
      </c>
      <c r="CP29" s="11" t="str">
        <f>+ACTUAL!J35</f>
        <v/>
      </c>
      <c r="CQ29" s="11" t="str">
        <f>+ACTUAL!K35</f>
        <v/>
      </c>
      <c r="CR29" s="11" t="str">
        <f>+ACTUAL!L35</f>
        <v/>
      </c>
      <c r="CS29" s="11" t="str">
        <f>+ACTUAL!M35</f>
        <v/>
      </c>
      <c r="CT29" s="14" t="str">
        <f>+ACTUAL!N35</f>
        <v/>
      </c>
      <c r="CU29" s="95">
        <v>1.1617500000000001</v>
      </c>
      <c r="CV29" s="49">
        <v>0.85454545454545461</v>
      </c>
      <c r="CW29" s="49">
        <v>0.49999999999999994</v>
      </c>
      <c r="CX29" s="49">
        <v>0.18181818181818177</v>
      </c>
      <c r="CY29" s="49">
        <v>0.2192307692307692</v>
      </c>
      <c r="CZ29" s="49">
        <v>0.32083333333333325</v>
      </c>
      <c r="DA29" s="49">
        <v>0.33749999999999997</v>
      </c>
      <c r="DB29" s="49">
        <v>0.45000000000000012</v>
      </c>
      <c r="DC29" s="49">
        <v>0.25384615384615383</v>
      </c>
      <c r="DD29" s="29">
        <v>0.25000000000000006</v>
      </c>
      <c r="DE29" s="97">
        <v>0.12916666666666668</v>
      </c>
      <c r="DF29" s="29">
        <v>0.12</v>
      </c>
      <c r="DG29" s="95">
        <v>0.1</v>
      </c>
      <c r="DH29" s="49">
        <v>0.17142857142857146</v>
      </c>
      <c r="DI29" s="49">
        <v>0.3</v>
      </c>
      <c r="DJ29" s="49">
        <v>0.25384615384615389</v>
      </c>
      <c r="DK29" s="49">
        <v>0.28076923076923077</v>
      </c>
      <c r="DL29" s="49">
        <v>0.27916666666666662</v>
      </c>
      <c r="DM29" s="49">
        <v>0.27916666666666662</v>
      </c>
      <c r="DN29" s="49">
        <v>0.45000000000000007</v>
      </c>
      <c r="DO29" s="49">
        <v>0.54865942028985504</v>
      </c>
      <c r="DP29" s="29">
        <v>0.41153846153846152</v>
      </c>
      <c r="DQ29" s="97">
        <v>0.28333333333333333</v>
      </c>
      <c r="DR29" s="29">
        <v>0.37083333333333335</v>
      </c>
      <c r="DS29" s="39">
        <v>0.34583333333333327</v>
      </c>
      <c r="DT29" s="97">
        <v>0.41250000000000009</v>
      </c>
      <c r="DU29" s="97">
        <v>0.57857142857142851</v>
      </c>
      <c r="DV29" s="97">
        <v>0.54166666666666674</v>
      </c>
      <c r="DW29" s="97">
        <v>0.3888888888888889</v>
      </c>
      <c r="DX29" s="97">
        <v>0.59090909090909083</v>
      </c>
      <c r="DY29" s="97">
        <v>0.64166666666666672</v>
      </c>
      <c r="DZ29" s="97">
        <v>0.73749999999999993</v>
      </c>
      <c r="EA29" s="97">
        <v>0.79166666666666663</v>
      </c>
      <c r="EB29" s="97">
        <v>0.79166666666666663</v>
      </c>
      <c r="EC29" s="97">
        <v>0.48333333333333334</v>
      </c>
      <c r="ED29" s="97">
        <v>0.69230769230769229</v>
      </c>
      <c r="EE29" s="95">
        <v>0.76923076923076927</v>
      </c>
      <c r="EF29" s="49">
        <v>0.71249999999999991</v>
      </c>
      <c r="EG29" s="49">
        <v>1.0299999999999998</v>
      </c>
      <c r="EH29" s="49">
        <v>1.1583333333333337</v>
      </c>
      <c r="EI29" s="49">
        <v>0.96923076923076912</v>
      </c>
      <c r="EJ29" s="49">
        <v>0.81666666666666676</v>
      </c>
      <c r="EK29" s="49">
        <v>0.97500000000000009</v>
      </c>
      <c r="EL29" s="49">
        <v>0.98750000000000016</v>
      </c>
      <c r="EM29" s="49">
        <v>1.3538461538461539</v>
      </c>
      <c r="EN29" s="29">
        <v>1.571428571428571</v>
      </c>
      <c r="EO29" s="97">
        <v>1.3392857142857142</v>
      </c>
      <c r="EP29" s="186">
        <v>1.4666666666666668</v>
      </c>
      <c r="EQ29" s="125">
        <v>1.71</v>
      </c>
    </row>
    <row r="30" spans="1:147" x14ac:dyDescent="0.2">
      <c r="A30" s="6"/>
      <c r="B30" s="6" t="s">
        <v>4</v>
      </c>
      <c r="C30" s="12">
        <v>0.98571428571428577</v>
      </c>
      <c r="D30" s="12">
        <v>0.89166666666666694</v>
      </c>
      <c r="E30" s="12">
        <v>0.87000000000000011</v>
      </c>
      <c r="F30" s="12">
        <v>0.90714285714285725</v>
      </c>
      <c r="G30" s="12">
        <v>0.96250000000000002</v>
      </c>
      <c r="H30" s="7">
        <v>0.86666666666666703</v>
      </c>
      <c r="I30" s="12">
        <v>0.84999999999999987</v>
      </c>
      <c r="J30" s="27">
        <v>1.0166666666666666</v>
      </c>
      <c r="K30" s="25">
        <v>1.1461538461538461</v>
      </c>
      <c r="L30" s="12">
        <v>0.98333333333333339</v>
      </c>
      <c r="M30" s="7">
        <v>0.53</v>
      </c>
      <c r="N30" s="12">
        <v>0.58571428571428574</v>
      </c>
      <c r="O30" s="12">
        <v>0.78750000000000009</v>
      </c>
      <c r="P30" s="12">
        <v>0.73749999999999993</v>
      </c>
      <c r="Q30" s="12">
        <v>0.74285714285714288</v>
      </c>
      <c r="R30" s="12">
        <v>0.72499999999999998</v>
      </c>
      <c r="S30" s="12">
        <v>0.65384615384615374</v>
      </c>
      <c r="T30" s="7">
        <v>0.70000000000000007</v>
      </c>
      <c r="U30" s="12">
        <v>0.81818181818181823</v>
      </c>
      <c r="V30" s="27">
        <v>0.98777777777777787</v>
      </c>
      <c r="W30" s="25">
        <v>1.0766666666666667</v>
      </c>
      <c r="X30" s="12">
        <v>1.24</v>
      </c>
      <c r="Y30" s="7">
        <v>1.2591666666666665</v>
      </c>
      <c r="Z30" s="12">
        <v>1.25</v>
      </c>
      <c r="AA30" s="7">
        <v>1.1166666666666665</v>
      </c>
      <c r="AB30" s="7">
        <v>1.0249999999999999</v>
      </c>
      <c r="AC30" s="7">
        <v>0.84583333333333321</v>
      </c>
      <c r="AD30" s="7">
        <v>0.87666666666666659</v>
      </c>
      <c r="AE30" s="7">
        <v>0.82916666666666661</v>
      </c>
      <c r="AF30" s="7">
        <v>0.88333333333333341</v>
      </c>
      <c r="AG30" s="7">
        <v>0.90833333333333333</v>
      </c>
      <c r="AH30" s="7">
        <v>0.84615384615384592</v>
      </c>
      <c r="AI30" s="7">
        <v>0.95384615384615401</v>
      </c>
      <c r="AJ30" s="7">
        <v>0.84230769230769209</v>
      </c>
      <c r="AK30" s="7">
        <v>0.86923076923076925</v>
      </c>
      <c r="AL30" s="7">
        <v>0.84750000000000003</v>
      </c>
      <c r="AM30" s="7">
        <v>0.84999999999999987</v>
      </c>
      <c r="AN30" s="7">
        <v>0.78749999999999998</v>
      </c>
      <c r="AO30" s="7">
        <v>0.81153846153846143</v>
      </c>
      <c r="AP30" s="7">
        <v>1.0818181818181818</v>
      </c>
      <c r="AQ30" s="7">
        <v>1.05</v>
      </c>
      <c r="AR30" s="7">
        <v>1.1683333333333332</v>
      </c>
      <c r="AS30" s="7">
        <v>1.0916666666666666</v>
      </c>
      <c r="AT30" s="7">
        <v>1.0384615384615385</v>
      </c>
      <c r="AU30" s="31" t="s">
        <v>36</v>
      </c>
      <c r="AV30" s="7">
        <v>2.0122222222222224</v>
      </c>
      <c r="AW30" s="7">
        <v>1.565833333333333</v>
      </c>
      <c r="AX30" s="7">
        <v>1.5</v>
      </c>
      <c r="AY30" s="7">
        <v>1.276923076923077</v>
      </c>
      <c r="AZ30" s="7">
        <v>0.97272727272727277</v>
      </c>
      <c r="BA30" s="7">
        <v>0.9</v>
      </c>
      <c r="BB30" s="7">
        <v>0.80769230769230771</v>
      </c>
      <c r="BC30" s="7">
        <v>0.85</v>
      </c>
      <c r="BD30" s="7">
        <v>0.8666666666666667</v>
      </c>
      <c r="BE30" s="7">
        <v>0.89538461538461545</v>
      </c>
      <c r="BF30" s="7">
        <v>1.5499999999999998</v>
      </c>
      <c r="BG30" s="7">
        <v>1.2076923076923076</v>
      </c>
      <c r="BH30" s="7">
        <v>1.175</v>
      </c>
      <c r="BI30" s="7">
        <v>1.1333333333333331</v>
      </c>
      <c r="BJ30" s="7">
        <v>1.1000000000000001</v>
      </c>
      <c r="BK30" s="7">
        <v>0.93846153846153868</v>
      </c>
      <c r="BL30" s="7">
        <v>0.90000000000000024</v>
      </c>
      <c r="BM30" s="7">
        <v>1</v>
      </c>
      <c r="BN30" s="7">
        <v>1.1333333333333335</v>
      </c>
      <c r="BO30" s="7">
        <v>1.0333333333333334</v>
      </c>
      <c r="BP30" s="7">
        <v>0.84230769230769242</v>
      </c>
      <c r="BQ30" s="7">
        <v>0.79583333333333328</v>
      </c>
      <c r="BR30" s="7">
        <v>0.80769230769230771</v>
      </c>
      <c r="BS30" s="7">
        <v>0.85769230769230786</v>
      </c>
      <c r="BT30" s="7">
        <v>0.86923076923076947</v>
      </c>
      <c r="BU30" s="7">
        <v>1.0249999999999999</v>
      </c>
      <c r="BV30" s="7">
        <v>1.0538461538461539</v>
      </c>
      <c r="BW30" s="7">
        <v>1.1418478260869567</v>
      </c>
      <c r="BX30" s="7">
        <v>1.0324901185770752</v>
      </c>
      <c r="BY30" s="7">
        <v>1.2786956521739132</v>
      </c>
      <c r="BZ30" s="7">
        <v>1.2533333333333332</v>
      </c>
      <c r="CA30" s="7">
        <v>1.1638461538461538</v>
      </c>
      <c r="CB30" s="7">
        <v>1.195072463768116</v>
      </c>
      <c r="CC30" s="7">
        <v>1.3500000000000003</v>
      </c>
      <c r="CD30" s="7">
        <v>1.6583333333333334</v>
      </c>
      <c r="CE30" s="7">
        <v>2.11</v>
      </c>
      <c r="CF30" s="7">
        <v>2.5071428571428571</v>
      </c>
      <c r="CG30" s="7">
        <v>2.7076923076923078</v>
      </c>
      <c r="CH30" s="7">
        <v>2</v>
      </c>
      <c r="CI30" s="7">
        <f>+ACTUAL!C37</f>
        <v>2.1846153846153844</v>
      </c>
      <c r="CJ30" s="7">
        <f>+ACTUAL!D37</f>
        <v>2.0833333333333335</v>
      </c>
      <c r="CK30" s="7">
        <f>+ACTUAL!E37</f>
        <v>1.5538461538461539</v>
      </c>
      <c r="CL30" s="7" t="str">
        <f>+ACTUAL!F37</f>
        <v/>
      </c>
      <c r="CM30" s="7">
        <f>+ACTUAL!G37</f>
        <v>1.425</v>
      </c>
      <c r="CN30" s="7">
        <f>+ACTUAL!H37</f>
        <v>2</v>
      </c>
      <c r="CO30" s="7">
        <f>+ACTUAL!I37</f>
        <v>2.214428571428571</v>
      </c>
      <c r="CP30" s="7" t="str">
        <f>+ACTUAL!J37</f>
        <v/>
      </c>
      <c r="CQ30" s="7" t="str">
        <f>+ACTUAL!K37</f>
        <v/>
      </c>
      <c r="CR30" s="7" t="str">
        <f>+ACTUAL!L37</f>
        <v/>
      </c>
      <c r="CS30" s="7" t="str">
        <f>+ACTUAL!M37</f>
        <v/>
      </c>
      <c r="CT30" s="12" t="str">
        <f>+ACTUAL!N37</f>
        <v/>
      </c>
      <c r="CU30" s="93">
        <v>2.105015050167224</v>
      </c>
      <c r="CV30" s="48">
        <v>1.8888888888888888</v>
      </c>
      <c r="CW30" s="48">
        <v>1.1615384615384616</v>
      </c>
      <c r="CX30" s="48">
        <v>0.90000000000000024</v>
      </c>
      <c r="CY30" s="48">
        <v>0.97692307692307689</v>
      </c>
      <c r="CZ30" s="48">
        <v>1.0333333333333332</v>
      </c>
      <c r="DA30" s="48">
        <v>1.2333333333333334</v>
      </c>
      <c r="DB30" s="48">
        <v>1.2541666666666667</v>
      </c>
      <c r="DC30" s="48">
        <v>1.3153846153846156</v>
      </c>
      <c r="DD30" s="27">
        <v>1.0615384615384615</v>
      </c>
      <c r="DE30" s="96">
        <v>0.91666666666666663</v>
      </c>
      <c r="DF30" s="27">
        <v>0.67999999999999983</v>
      </c>
      <c r="DG30" s="93">
        <v>0.78000000000000014</v>
      </c>
      <c r="DH30" s="48">
        <v>0.80833333333333346</v>
      </c>
      <c r="DI30" s="48">
        <v>0.7749999999999998</v>
      </c>
      <c r="DJ30" s="48">
        <v>1.0230769230769232</v>
      </c>
      <c r="DK30" s="48">
        <v>1.0692307692307692</v>
      </c>
      <c r="DL30" s="48">
        <v>1.125</v>
      </c>
      <c r="DM30" s="48">
        <v>1.0666666666666667</v>
      </c>
      <c r="DN30" s="48">
        <v>1.1076923076923075</v>
      </c>
      <c r="DO30" s="48">
        <v>1.625</v>
      </c>
      <c r="DP30" s="27">
        <v>1.6923076923076923</v>
      </c>
      <c r="DQ30" s="54">
        <v>2.2333333333333338</v>
      </c>
      <c r="DR30" s="27">
        <v>2.1500000000000004</v>
      </c>
      <c r="DS30" s="37">
        <v>1.5166666666666668</v>
      </c>
      <c r="DT30" s="96">
        <v>1.3833333333333335</v>
      </c>
      <c r="DU30" s="96">
        <v>1.592857142857143</v>
      </c>
      <c r="DV30" s="96">
        <v>1.5083333333333335</v>
      </c>
      <c r="DW30" s="96">
        <v>1.1384615384615384</v>
      </c>
      <c r="DX30" s="96">
        <v>1.1307692307692305</v>
      </c>
      <c r="DY30" s="96">
        <v>1.2916666666666667</v>
      </c>
      <c r="DZ30" s="96">
        <v>1.1583333333333332</v>
      </c>
      <c r="EA30" s="96">
        <v>1.3333333333333337</v>
      </c>
      <c r="EB30" s="96">
        <v>1.375</v>
      </c>
      <c r="EC30" s="96">
        <v>1.1499999999999997</v>
      </c>
      <c r="ED30" s="96">
        <v>1.1769230769230767</v>
      </c>
      <c r="EE30" s="93">
        <v>1.1384615384615384</v>
      </c>
      <c r="EF30" s="48">
        <v>1.1833333333333333</v>
      </c>
      <c r="EG30" s="48">
        <v>1.4230769230769231</v>
      </c>
      <c r="EH30" s="48">
        <v>1.7083333333333333</v>
      </c>
      <c r="EI30" s="48">
        <v>2.6307692307692312</v>
      </c>
      <c r="EJ30" s="48">
        <v>2.4833333333333334</v>
      </c>
      <c r="EK30" s="48">
        <v>2.7833333333333332</v>
      </c>
      <c r="EL30" s="48">
        <v>3.0249999999999999</v>
      </c>
      <c r="EM30" s="48">
        <v>4.1769230769230772</v>
      </c>
      <c r="EN30" s="27">
        <v>3.8071428571428569</v>
      </c>
      <c r="EO30" s="54">
        <v>3.6714285714285708</v>
      </c>
      <c r="EP30" s="184">
        <v>3.9000000000000004</v>
      </c>
      <c r="EQ30" s="125">
        <v>3.62</v>
      </c>
    </row>
    <row r="31" spans="1:147" x14ac:dyDescent="0.2">
      <c r="A31" s="8" t="s">
        <v>16</v>
      </c>
      <c r="B31" s="8" t="s">
        <v>6</v>
      </c>
      <c r="C31" s="13">
        <v>0.7857142857142857</v>
      </c>
      <c r="D31" s="13">
        <v>0.69166666666666676</v>
      </c>
      <c r="E31" s="13">
        <v>0.64</v>
      </c>
      <c r="F31" s="13">
        <v>0.70000000000000007</v>
      </c>
      <c r="G31" s="13">
        <v>0.7583333333333333</v>
      </c>
      <c r="H31" s="9">
        <v>0.65833333333333333</v>
      </c>
      <c r="I31" s="13">
        <v>0.6</v>
      </c>
      <c r="J31" s="28">
        <v>0.8</v>
      </c>
      <c r="K31" s="26">
        <v>0.93846153846153868</v>
      </c>
      <c r="L31" s="13">
        <v>0.78333333333333333</v>
      </c>
      <c r="M31" s="9">
        <v>0.3</v>
      </c>
      <c r="N31" s="26">
        <v>0.36428571428571427</v>
      </c>
      <c r="O31" s="13">
        <v>0.58333333333333326</v>
      </c>
      <c r="P31" s="13">
        <v>0.52500000000000002</v>
      </c>
      <c r="Q31" s="13">
        <v>0.54285714285714282</v>
      </c>
      <c r="R31" s="13">
        <v>0.52500000000000002</v>
      </c>
      <c r="S31" s="13">
        <v>0.4384615384615384</v>
      </c>
      <c r="T31" s="9">
        <v>0.4916666666666667</v>
      </c>
      <c r="U31" s="13">
        <v>0.51818181818181808</v>
      </c>
      <c r="V31" s="28">
        <v>0.68888888888888888</v>
      </c>
      <c r="W31" s="26">
        <v>0.81</v>
      </c>
      <c r="X31" s="13">
        <v>0.93999999999999961</v>
      </c>
      <c r="Y31" s="9">
        <v>1.0091666666666665</v>
      </c>
      <c r="Z31" s="26">
        <v>0.94166666666666676</v>
      </c>
      <c r="AA31" s="9">
        <v>0.81666666666666676</v>
      </c>
      <c r="AB31" s="9">
        <v>0.72499999999999998</v>
      </c>
      <c r="AC31" s="9">
        <v>0.54583333333333328</v>
      </c>
      <c r="AD31" s="9">
        <v>0.57500000000000007</v>
      </c>
      <c r="AE31" s="9">
        <v>0.52916666666666667</v>
      </c>
      <c r="AF31" s="9">
        <v>0.58333333333333337</v>
      </c>
      <c r="AG31" s="9">
        <v>0.60833333333333328</v>
      </c>
      <c r="AH31" s="9">
        <v>0.5461538461538461</v>
      </c>
      <c r="AI31" s="9">
        <v>0.65384615384615385</v>
      </c>
      <c r="AJ31" s="9">
        <v>0.54230769230769227</v>
      </c>
      <c r="AK31" s="9">
        <v>0.56923076923076921</v>
      </c>
      <c r="AL31" s="9">
        <v>0.54999999999999993</v>
      </c>
      <c r="AM31" s="9">
        <v>0.54999999999999993</v>
      </c>
      <c r="AN31" s="9">
        <v>0.48750000000000004</v>
      </c>
      <c r="AO31" s="9">
        <v>0.51153846153846161</v>
      </c>
      <c r="AP31" s="9">
        <v>0.78181818181818175</v>
      </c>
      <c r="AQ31" s="9">
        <v>0.75</v>
      </c>
      <c r="AR31" s="9">
        <v>0.85833333333333339</v>
      </c>
      <c r="AS31" s="9">
        <v>0.79166666666666663</v>
      </c>
      <c r="AT31" s="9">
        <v>0.73846153846153828</v>
      </c>
      <c r="AU31" s="33" t="s">
        <v>36</v>
      </c>
      <c r="AV31" s="9">
        <v>1.6999999999999997</v>
      </c>
      <c r="AW31" s="9">
        <v>1.2666666666666668</v>
      </c>
      <c r="AX31" s="9">
        <v>1.1999999999999997</v>
      </c>
      <c r="AY31" s="9">
        <v>0.96153846153846123</v>
      </c>
      <c r="AZ31" s="9">
        <v>0.67272727272727273</v>
      </c>
      <c r="BA31" s="9">
        <v>0.6</v>
      </c>
      <c r="BB31" s="9">
        <v>0.50769230769230766</v>
      </c>
      <c r="BC31" s="9">
        <v>0.54999999999999993</v>
      </c>
      <c r="BD31" s="9">
        <v>0.56666666666666654</v>
      </c>
      <c r="BE31" s="9">
        <v>0.59999999999999987</v>
      </c>
      <c r="BF31" s="9">
        <v>1.25</v>
      </c>
      <c r="BG31" s="9">
        <v>0.90384615384615397</v>
      </c>
      <c r="BH31" s="9">
        <v>0.87500000000000011</v>
      </c>
      <c r="BI31" s="9">
        <v>0.83333333333333337</v>
      </c>
      <c r="BJ31" s="9">
        <v>0.8</v>
      </c>
      <c r="BK31" s="9">
        <v>0.63076923076923075</v>
      </c>
      <c r="BL31" s="9">
        <v>0.6</v>
      </c>
      <c r="BM31" s="9">
        <v>0.7</v>
      </c>
      <c r="BN31" s="9">
        <v>0.83333333333333337</v>
      </c>
      <c r="BO31" s="9">
        <v>0.73333333333333339</v>
      </c>
      <c r="BP31" s="9">
        <v>0.53846153846153844</v>
      </c>
      <c r="BQ31" s="9">
        <v>0.47499999999999992</v>
      </c>
      <c r="BR31" s="9">
        <v>0.49230769230769234</v>
      </c>
      <c r="BS31" s="9">
        <v>0.55384615384615388</v>
      </c>
      <c r="BT31" s="9">
        <v>0.56923076923076932</v>
      </c>
      <c r="BU31" s="9">
        <v>0.72499999999999998</v>
      </c>
      <c r="BV31" s="9">
        <v>0.75384615384615372</v>
      </c>
      <c r="BW31" s="9">
        <v>0.91184782608695658</v>
      </c>
      <c r="BX31" s="9">
        <v>0.74158102766798428</v>
      </c>
      <c r="BY31" s="9">
        <v>1.0479264214046822</v>
      </c>
      <c r="BZ31" s="9">
        <v>1.0533333333333335</v>
      </c>
      <c r="CA31" s="9">
        <v>0.94846153846153847</v>
      </c>
      <c r="CB31" s="9">
        <v>0.90340579710144919</v>
      </c>
      <c r="CC31" s="9">
        <v>1.0499999999999998</v>
      </c>
      <c r="CD31" s="9">
        <v>1.3499999999999999</v>
      </c>
      <c r="CE31" s="9">
        <v>1.7099999999999997</v>
      </c>
      <c r="CF31" s="9">
        <v>2.1071428571428568</v>
      </c>
      <c r="CG31" s="9">
        <v>2.3076923076923079</v>
      </c>
      <c r="CH31" s="9">
        <v>1.5999999999999999</v>
      </c>
      <c r="CI31" s="9">
        <f>+ACTUAL!C38</f>
        <v>1.8846153846153848</v>
      </c>
      <c r="CJ31" s="9">
        <f>+ACTUAL!D38</f>
        <v>1.7833333333333332</v>
      </c>
      <c r="CK31" s="9">
        <f>+ACTUAL!E38</f>
        <v>1.2538461538461538</v>
      </c>
      <c r="CL31" s="9" t="str">
        <f>+ACTUAL!F38</f>
        <v/>
      </c>
      <c r="CM31" s="9">
        <f>+ACTUAL!G38</f>
        <v>1.125</v>
      </c>
      <c r="CN31" s="9">
        <f>+ACTUAL!H38</f>
        <v>1.7</v>
      </c>
      <c r="CO31" s="9">
        <f>+ACTUAL!I38</f>
        <v>1.9142857142857139</v>
      </c>
      <c r="CP31" s="9" t="str">
        <f>+ACTUAL!J38</f>
        <v/>
      </c>
      <c r="CQ31" s="9" t="str">
        <f>+ACTUAL!K38</f>
        <v/>
      </c>
      <c r="CR31" s="9" t="str">
        <f>+ACTUAL!L38</f>
        <v/>
      </c>
      <c r="CS31" s="9" t="str">
        <f>+ACTUAL!M38</f>
        <v/>
      </c>
      <c r="CT31" s="13" t="str">
        <f>+ACTUAL!N38</f>
        <v/>
      </c>
      <c r="CU31" s="94">
        <v>1.9050150501672243</v>
      </c>
      <c r="CV31" s="13">
        <v>1.6888888888888891</v>
      </c>
      <c r="CW31" s="13">
        <v>0.96153846153846156</v>
      </c>
      <c r="CX31" s="13">
        <v>0.70000000000000007</v>
      </c>
      <c r="CY31" s="13">
        <v>0.77692307692307694</v>
      </c>
      <c r="CZ31" s="13">
        <v>0.83333333333333337</v>
      </c>
      <c r="DA31" s="13">
        <v>1.0333333333333332</v>
      </c>
      <c r="DB31" s="13">
        <v>1.0541666666666667</v>
      </c>
      <c r="DC31" s="13">
        <v>1.1153846153846152</v>
      </c>
      <c r="DD31" s="28">
        <v>0.86153846153846159</v>
      </c>
      <c r="DE31" s="26">
        <v>0.71666666666666645</v>
      </c>
      <c r="DF31" s="28">
        <v>0.48000000000000009</v>
      </c>
      <c r="DG31" s="94">
        <v>0.5692307692307691</v>
      </c>
      <c r="DH31" s="13">
        <v>0.60833333333333328</v>
      </c>
      <c r="DI31" s="13">
        <v>0.57499999999999996</v>
      </c>
      <c r="DJ31" s="13">
        <v>0.82307692307692315</v>
      </c>
      <c r="DK31" s="13">
        <v>0.86923076923076925</v>
      </c>
      <c r="DL31" s="13">
        <v>0.92500000000000016</v>
      </c>
      <c r="DM31" s="13">
        <v>0.8666666666666667</v>
      </c>
      <c r="DN31" s="13">
        <v>0.9076923076923078</v>
      </c>
      <c r="DO31" s="13">
        <v>1.425</v>
      </c>
      <c r="DP31" s="28">
        <v>1.4846153846153849</v>
      </c>
      <c r="DQ31" s="55">
        <v>1.9666666666666668</v>
      </c>
      <c r="DR31" s="28">
        <v>1.875</v>
      </c>
      <c r="DS31" s="38">
        <v>1.3166666666666667</v>
      </c>
      <c r="DT31" s="26">
        <v>1.0999999999999999</v>
      </c>
      <c r="DU31" s="26">
        <v>1.3928571428571428</v>
      </c>
      <c r="DV31" s="26">
        <v>1.3083333333333333</v>
      </c>
      <c r="DW31" s="26">
        <v>0.93846153846153846</v>
      </c>
      <c r="DX31" s="26">
        <v>0.9307692307692309</v>
      </c>
      <c r="DY31" s="26">
        <v>1.0916666666666666</v>
      </c>
      <c r="DZ31" s="26">
        <v>0.95833333333333348</v>
      </c>
      <c r="EA31" s="26">
        <v>1.1333333333333331</v>
      </c>
      <c r="EB31" s="26">
        <v>1.1749999999999998</v>
      </c>
      <c r="EC31" s="26">
        <v>0.95000000000000018</v>
      </c>
      <c r="ED31" s="26">
        <v>0.97692307692307701</v>
      </c>
      <c r="EE31" s="94">
        <v>0.93846153846153857</v>
      </c>
      <c r="EF31" s="13">
        <v>0.98333333333333328</v>
      </c>
      <c r="EG31" s="13">
        <v>1.223076923076923</v>
      </c>
      <c r="EH31" s="13">
        <v>1.4749999999999999</v>
      </c>
      <c r="EI31" s="13">
        <v>2.3307692307692309</v>
      </c>
      <c r="EJ31" s="13">
        <v>2.1833333333333331</v>
      </c>
      <c r="EK31" s="13">
        <v>2.4833333333333329</v>
      </c>
      <c r="EL31" s="13">
        <v>2.7250000000000001</v>
      </c>
      <c r="EM31" s="13">
        <v>3.8769230769230769</v>
      </c>
      <c r="EN31" s="28">
        <v>3.5071428571428576</v>
      </c>
      <c r="EO31" s="55">
        <v>3.3714285714285723</v>
      </c>
      <c r="EP31" s="185">
        <v>3.6000000000000005</v>
      </c>
      <c r="EQ31" s="125">
        <v>3.32</v>
      </c>
    </row>
    <row r="32" spans="1:147" ht="13.5" thickBot="1" x14ac:dyDescent="0.25">
      <c r="A32" s="10"/>
      <c r="B32" s="10" t="s">
        <v>7</v>
      </c>
      <c r="C32" s="13">
        <v>0.58571428571428563</v>
      </c>
      <c r="D32" s="13">
        <v>0.4916666666666667</v>
      </c>
      <c r="E32" s="14">
        <v>0.44000000000000006</v>
      </c>
      <c r="F32" s="13">
        <v>0.5</v>
      </c>
      <c r="G32" s="14">
        <v>0.55833333333333324</v>
      </c>
      <c r="H32" s="11">
        <v>0.45833333333333343</v>
      </c>
      <c r="I32" s="14">
        <v>0.39999999999999997</v>
      </c>
      <c r="J32" s="29">
        <v>0.6</v>
      </c>
      <c r="K32" s="26">
        <v>0.73846153846153828</v>
      </c>
      <c r="L32" s="13">
        <v>0.58333333333333326</v>
      </c>
      <c r="M32" s="11">
        <v>0.15</v>
      </c>
      <c r="N32" s="71">
        <v>0.18571428571428569</v>
      </c>
      <c r="O32" s="13">
        <v>0.3833333333333333</v>
      </c>
      <c r="P32" s="13">
        <v>0.32499999999999996</v>
      </c>
      <c r="Q32" s="13">
        <v>0.3428571428571428</v>
      </c>
      <c r="R32" s="13">
        <v>0.3249999999999999</v>
      </c>
      <c r="S32" s="13">
        <v>0.25384615384615389</v>
      </c>
      <c r="T32" s="9">
        <v>0.29999999999999993</v>
      </c>
      <c r="U32" s="13">
        <v>0.29999999999999993</v>
      </c>
      <c r="V32" s="28">
        <v>0.38888888888888884</v>
      </c>
      <c r="W32" s="26">
        <v>0.51833333333333331</v>
      </c>
      <c r="X32" s="13">
        <v>0.6399999999999999</v>
      </c>
      <c r="Y32" s="9">
        <v>0.8091666666666667</v>
      </c>
      <c r="Z32" s="26">
        <v>0.64166666666666661</v>
      </c>
      <c r="AA32" s="9">
        <v>0.51666666666666661</v>
      </c>
      <c r="AB32" s="9">
        <v>0.42500000000000004</v>
      </c>
      <c r="AC32" s="9">
        <v>0.24583333333333332</v>
      </c>
      <c r="AD32" s="9">
        <v>0.31666666666666671</v>
      </c>
      <c r="AE32" s="9">
        <v>0.29583333333333334</v>
      </c>
      <c r="AF32" s="9">
        <v>0.32499999999999996</v>
      </c>
      <c r="AG32" s="9">
        <v>0.30833333333333329</v>
      </c>
      <c r="AH32" s="9">
        <v>0.24615384615384617</v>
      </c>
      <c r="AI32" s="9">
        <v>0.35384615384615381</v>
      </c>
      <c r="AJ32" s="9">
        <v>0.25769230769230772</v>
      </c>
      <c r="AK32" s="9">
        <v>0.27307692307692311</v>
      </c>
      <c r="AL32" s="9">
        <v>0.25</v>
      </c>
      <c r="AM32" s="9">
        <v>0.25384615384615389</v>
      </c>
      <c r="AN32" s="9">
        <v>0.22083333333333341</v>
      </c>
      <c r="AO32" s="9">
        <v>0.24615384615384611</v>
      </c>
      <c r="AP32" s="9">
        <v>0.48181818181818181</v>
      </c>
      <c r="AQ32" s="9">
        <v>0.45000000000000012</v>
      </c>
      <c r="AR32" s="9">
        <v>0.55833333333333335</v>
      </c>
      <c r="AS32" s="9">
        <v>0.4916666666666667</v>
      </c>
      <c r="AT32" s="9">
        <v>0.4384615384615384</v>
      </c>
      <c r="AU32" s="33" t="s">
        <v>36</v>
      </c>
      <c r="AV32" s="9">
        <v>1.4000000000000001</v>
      </c>
      <c r="AW32" s="9">
        <v>0.94999999999999973</v>
      </c>
      <c r="AX32" s="9">
        <v>0.90000000000000024</v>
      </c>
      <c r="AY32" s="9">
        <v>0.66153846153846163</v>
      </c>
      <c r="AZ32" s="9">
        <v>0.37272727272727268</v>
      </c>
      <c r="BA32" s="9">
        <v>0.30000000000000004</v>
      </c>
      <c r="BB32" s="9">
        <v>0.21538461538461537</v>
      </c>
      <c r="BC32" s="9">
        <v>0.25</v>
      </c>
      <c r="BD32" s="9">
        <v>0.26666666666666661</v>
      </c>
      <c r="BE32" s="9">
        <v>0.29999999999999993</v>
      </c>
      <c r="BF32" s="9">
        <v>0.95000000000000007</v>
      </c>
      <c r="BG32" s="9">
        <v>0.60384615384615392</v>
      </c>
      <c r="BH32" s="9">
        <v>0.57499999999999996</v>
      </c>
      <c r="BI32" s="9">
        <v>0.53333333333333333</v>
      </c>
      <c r="BJ32" s="9">
        <v>0.5</v>
      </c>
      <c r="BK32" s="9">
        <v>0.3461538461538462</v>
      </c>
      <c r="BL32" s="9">
        <v>0.29999999999999993</v>
      </c>
      <c r="BM32" s="9">
        <v>0.4</v>
      </c>
      <c r="BN32" s="9">
        <v>0.53333333333333333</v>
      </c>
      <c r="BO32" s="9">
        <v>0.43333333333333335</v>
      </c>
      <c r="BP32" s="9">
        <v>0.24615384615384622</v>
      </c>
      <c r="BQ32" s="9">
        <v>0.19999999999999998</v>
      </c>
      <c r="BR32" s="9">
        <v>0.2</v>
      </c>
      <c r="BS32" s="9">
        <v>0.25384615384615389</v>
      </c>
      <c r="BT32" s="9">
        <v>0.27692307692307694</v>
      </c>
      <c r="BU32" s="9">
        <v>0.42500000000000004</v>
      </c>
      <c r="BV32" s="9">
        <v>0.4538461538461539</v>
      </c>
      <c r="BW32" s="9">
        <v>0.61184782608695665</v>
      </c>
      <c r="BX32" s="9">
        <v>0.53249011857707518</v>
      </c>
      <c r="BY32" s="9">
        <v>0.84792642140468266</v>
      </c>
      <c r="BZ32" s="9">
        <v>0.8533333333333335</v>
      </c>
      <c r="CA32" s="9">
        <v>0.73307692307692329</v>
      </c>
      <c r="CB32" s="9">
        <v>0.61173913043478267</v>
      </c>
      <c r="CC32" s="9">
        <v>0.75000000000000011</v>
      </c>
      <c r="CD32" s="9">
        <v>1.0166666666666666</v>
      </c>
      <c r="CE32" s="9">
        <v>1.3099999999999998</v>
      </c>
      <c r="CF32" s="9">
        <v>1.7071428571428569</v>
      </c>
      <c r="CG32" s="9">
        <v>1.9076923076923071</v>
      </c>
      <c r="CH32" s="9">
        <v>1.1999999999999997</v>
      </c>
      <c r="CI32" s="9">
        <f>+ACTUAL!C39</f>
        <v>1.5846153846153845</v>
      </c>
      <c r="CJ32" s="9">
        <f>+ACTUAL!D39</f>
        <v>1.4833333333333332</v>
      </c>
      <c r="CK32" s="9">
        <f>+ACTUAL!E39</f>
        <v>0.87076923076923074</v>
      </c>
      <c r="CL32" s="9" t="str">
        <f>+ACTUAL!F39</f>
        <v/>
      </c>
      <c r="CM32" s="9">
        <f>+ACTUAL!G39</f>
        <v>0.82499999999999984</v>
      </c>
      <c r="CN32" s="9">
        <f>+ACTUAL!H39</f>
        <v>1.4</v>
      </c>
      <c r="CO32" s="9">
        <f>+ACTUAL!I39</f>
        <v>1.5999999999999996</v>
      </c>
      <c r="CP32" s="9" t="str">
        <f>+ACTUAL!J39</f>
        <v/>
      </c>
      <c r="CQ32" s="9" t="str">
        <f>+ACTUAL!K39</f>
        <v/>
      </c>
      <c r="CR32" s="9" t="str">
        <f>+ACTUAL!L39</f>
        <v/>
      </c>
      <c r="CS32" s="9" t="str">
        <f>+ACTUAL!M39</f>
        <v/>
      </c>
      <c r="CT32" s="13" t="str">
        <f>+ACTUAL!N39</f>
        <v/>
      </c>
      <c r="CU32" s="95">
        <v>1.7050150501672243</v>
      </c>
      <c r="CV32" s="49">
        <v>1.4888888888888887</v>
      </c>
      <c r="CW32" s="49">
        <v>0.76153846153846161</v>
      </c>
      <c r="CX32" s="49">
        <v>0.5</v>
      </c>
      <c r="CY32" s="49">
        <v>0.57692307692307676</v>
      </c>
      <c r="CZ32" s="49">
        <v>0.63333333333333341</v>
      </c>
      <c r="DA32" s="49">
        <v>0.83333333333333337</v>
      </c>
      <c r="DB32" s="49">
        <v>0.85416666666666663</v>
      </c>
      <c r="DC32" s="49">
        <v>0.91538461538461557</v>
      </c>
      <c r="DD32" s="29">
        <v>0.66153846153846141</v>
      </c>
      <c r="DE32" s="97">
        <v>0.51666666666666672</v>
      </c>
      <c r="DF32" s="29">
        <v>0.27999999999999997</v>
      </c>
      <c r="DG32" s="95">
        <v>0.38461538461538469</v>
      </c>
      <c r="DH32" s="49">
        <v>0.40833333333333338</v>
      </c>
      <c r="DI32" s="49">
        <v>0.37499999999999994</v>
      </c>
      <c r="DJ32" s="49">
        <v>0.62307692307692308</v>
      </c>
      <c r="DK32" s="49">
        <v>0.66923076923076918</v>
      </c>
      <c r="DL32" s="49">
        <v>0.72499999999999998</v>
      </c>
      <c r="DM32" s="49">
        <v>0.66666666666666641</v>
      </c>
      <c r="DN32" s="49">
        <v>0.70769230769230762</v>
      </c>
      <c r="DO32" s="49">
        <v>1.2249999999999999</v>
      </c>
      <c r="DP32" s="29">
        <v>1.2769230769230768</v>
      </c>
      <c r="DQ32" s="56">
        <v>1.7</v>
      </c>
      <c r="DR32" s="29">
        <v>1.5999999999999996</v>
      </c>
      <c r="DS32" s="39">
        <v>1.1166666666666669</v>
      </c>
      <c r="DT32" s="97">
        <v>0.98333333333333339</v>
      </c>
      <c r="DU32" s="97">
        <v>1.1928571428571431</v>
      </c>
      <c r="DV32" s="97">
        <v>1.1083333333333336</v>
      </c>
      <c r="DW32" s="97">
        <v>0.66923076923076918</v>
      </c>
      <c r="DX32" s="97">
        <v>0.73076923076923073</v>
      </c>
      <c r="DY32" s="97">
        <v>0.89166666666666672</v>
      </c>
      <c r="DZ32" s="97">
        <v>0.75833333333333319</v>
      </c>
      <c r="EA32" s="97">
        <v>0.93333333333333346</v>
      </c>
      <c r="EB32" s="97">
        <v>0.97500000000000009</v>
      </c>
      <c r="EC32" s="97">
        <v>0.75000000000000011</v>
      </c>
      <c r="ED32" s="97">
        <v>0.77692307692307694</v>
      </c>
      <c r="EE32" s="95">
        <v>0.73846153846153839</v>
      </c>
      <c r="EF32" s="49">
        <v>0.78333333333333333</v>
      </c>
      <c r="EG32" s="49">
        <v>1.023076923076923</v>
      </c>
      <c r="EH32" s="49">
        <v>1.2416666666666669</v>
      </c>
      <c r="EI32" s="49">
        <v>2.0307692307692302</v>
      </c>
      <c r="EJ32" s="49">
        <v>1.8833333333333331</v>
      </c>
      <c r="EK32" s="49">
        <v>2.1833333333333331</v>
      </c>
      <c r="EL32" s="49">
        <v>2.4249999999999998</v>
      </c>
      <c r="EM32" s="49">
        <v>3.5769230769230771</v>
      </c>
      <c r="EN32" s="29">
        <v>3.2071428571428569</v>
      </c>
      <c r="EO32" s="56">
        <v>3.0714285714285716</v>
      </c>
      <c r="EP32" s="186">
        <v>3.3</v>
      </c>
      <c r="EQ32" s="125">
        <v>3.02</v>
      </c>
    </row>
    <row r="33" spans="1:147" ht="13.5" thickBot="1" x14ac:dyDescent="0.25">
      <c r="A33" s="6"/>
      <c r="B33" s="6" t="s">
        <v>4</v>
      </c>
      <c r="C33" s="32" t="s">
        <v>36</v>
      </c>
      <c r="D33" s="12">
        <v>0.63749999999999996</v>
      </c>
      <c r="E33" s="12">
        <v>0.89500000000000013</v>
      </c>
      <c r="F33" s="12">
        <v>0.99583333333333324</v>
      </c>
      <c r="G33" s="32" t="s">
        <v>36</v>
      </c>
      <c r="H33" s="7">
        <v>0.83181818181818168</v>
      </c>
      <c r="I33" s="12">
        <v>0.84999999999999987</v>
      </c>
      <c r="J33" s="42" t="s">
        <v>36</v>
      </c>
      <c r="K33" s="46"/>
      <c r="L33" s="32" t="s">
        <v>36</v>
      </c>
      <c r="M33" s="7">
        <v>0.85</v>
      </c>
      <c r="N33" s="12">
        <v>0.81428571428571428</v>
      </c>
      <c r="O33" s="57" t="s">
        <v>36</v>
      </c>
      <c r="P33" s="84" t="s">
        <v>36</v>
      </c>
      <c r="Q33" s="84" t="s">
        <v>36</v>
      </c>
      <c r="R33" s="58" t="s">
        <v>36</v>
      </c>
      <c r="S33" s="12">
        <v>0.78999999999999992</v>
      </c>
      <c r="T33" s="7">
        <v>0.77916666666666667</v>
      </c>
      <c r="U33" s="12">
        <v>0.84090909090909094</v>
      </c>
      <c r="V33" s="27">
        <v>0.98166666666666658</v>
      </c>
      <c r="W33" s="25">
        <v>1.0741666666666665</v>
      </c>
      <c r="X33" s="12">
        <v>1.1033333333333333</v>
      </c>
      <c r="Y33" s="7">
        <v>1.2274999999999998</v>
      </c>
      <c r="Z33" s="12">
        <v>1.19</v>
      </c>
      <c r="AA33" s="7">
        <v>1</v>
      </c>
      <c r="AB33" s="7">
        <v>1</v>
      </c>
      <c r="AC33" s="7">
        <v>0.85384615384615381</v>
      </c>
      <c r="AD33" s="7">
        <v>0.83833333333333337</v>
      </c>
      <c r="AE33" s="7">
        <v>0.77916666666666667</v>
      </c>
      <c r="AF33" s="7">
        <v>0.85</v>
      </c>
      <c r="AG33" s="7">
        <v>0.85416666666666663</v>
      </c>
      <c r="AH33" s="7">
        <v>0.88846153846153852</v>
      </c>
      <c r="AI33" s="7">
        <v>0.9563636363636363</v>
      </c>
      <c r="AJ33" s="7">
        <v>1</v>
      </c>
      <c r="AK33" s="31" t="s">
        <v>36</v>
      </c>
      <c r="AL33" s="31" t="s">
        <v>36</v>
      </c>
      <c r="AM33" s="31" t="s">
        <v>36</v>
      </c>
      <c r="AN33" s="31" t="s">
        <v>36</v>
      </c>
      <c r="AO33" s="7">
        <v>0.85</v>
      </c>
      <c r="AP33" s="7">
        <v>0.82</v>
      </c>
      <c r="AQ33" s="7">
        <v>0.87083333333333346</v>
      </c>
      <c r="AR33" s="7">
        <v>0.8308333333333332</v>
      </c>
      <c r="AS33" s="7">
        <v>0.84166666666666645</v>
      </c>
      <c r="AT33" s="7">
        <v>0.8653846153846152</v>
      </c>
      <c r="AU33" s="7">
        <v>1.0291666666666668</v>
      </c>
      <c r="AV33" s="7">
        <v>1.0571428571428569</v>
      </c>
      <c r="AW33" s="31" t="s">
        <v>36</v>
      </c>
      <c r="AX33" s="31" t="s">
        <v>36</v>
      </c>
      <c r="AY33" s="31" t="s">
        <v>36</v>
      </c>
      <c r="AZ33" s="7">
        <v>0.89999999999999991</v>
      </c>
      <c r="BA33" s="7">
        <v>0.80454545454545456</v>
      </c>
      <c r="BB33" s="7">
        <v>0.82307692307692315</v>
      </c>
      <c r="BC33" s="7">
        <v>0.84999999999999976</v>
      </c>
      <c r="BD33" s="7">
        <v>0.84999999999999976</v>
      </c>
      <c r="BE33" s="7">
        <v>0.98461538461538467</v>
      </c>
      <c r="BF33" s="7">
        <v>1.1666666666666665</v>
      </c>
      <c r="BG33" s="7">
        <v>1.2653846153846153</v>
      </c>
      <c r="BH33" s="7">
        <v>1.0714285714285714</v>
      </c>
      <c r="BI33" s="31" t="s">
        <v>36</v>
      </c>
      <c r="BJ33" s="31" t="s">
        <v>36</v>
      </c>
      <c r="BK33" s="31" t="s">
        <v>36</v>
      </c>
      <c r="BL33" s="7">
        <v>0.87222222222222223</v>
      </c>
      <c r="BM33" s="7">
        <v>0.98846153846153839</v>
      </c>
      <c r="BN33" s="7">
        <v>0.91250000000000009</v>
      </c>
      <c r="BO33" s="7">
        <v>0.93749999999999989</v>
      </c>
      <c r="BP33" s="7">
        <v>0.83461538461538454</v>
      </c>
      <c r="BQ33" s="7">
        <v>0.82916666666666661</v>
      </c>
      <c r="BR33" s="7">
        <v>0.65384615384615374</v>
      </c>
      <c r="BS33" s="7">
        <v>0.67307692307692313</v>
      </c>
      <c r="BT33" s="7">
        <v>0.68461538461538451</v>
      </c>
      <c r="BU33" s="40">
        <v>0.79166666666666652</v>
      </c>
      <c r="BV33" s="40">
        <v>0.9</v>
      </c>
      <c r="BW33" s="40">
        <v>1.0296273291925466</v>
      </c>
      <c r="BX33" s="40">
        <v>1.0271146245059288</v>
      </c>
      <c r="BY33" s="40">
        <v>0.99581939799331098</v>
      </c>
      <c r="BZ33" s="40">
        <v>0.93916666666666682</v>
      </c>
      <c r="CA33" s="40">
        <v>0.82307692307692315</v>
      </c>
      <c r="CB33" s="40">
        <v>0.79999999999999993</v>
      </c>
      <c r="CC33" s="40">
        <v>0.81666666666666654</v>
      </c>
      <c r="CD33" s="40">
        <v>0.90384615384615397</v>
      </c>
      <c r="CE33" s="40">
        <v>1.1230769230769229</v>
      </c>
      <c r="CF33" s="40">
        <v>1.842857142857143</v>
      </c>
      <c r="CG33" s="40">
        <v>2.4249999999999998</v>
      </c>
      <c r="CH33" s="42" t="s">
        <v>36</v>
      </c>
      <c r="CI33" s="63">
        <f>+ACTUAL!C41</f>
        <v>2.342857142857143</v>
      </c>
      <c r="CJ33" s="63">
        <f>+ACTUAL!D41</f>
        <v>2.2333333333333334</v>
      </c>
      <c r="CK33" s="63">
        <f>+ACTUAL!E41</f>
        <v>1.9846153846153849</v>
      </c>
      <c r="CL33" s="63" t="str">
        <f>+ACTUAL!F41</f>
        <v/>
      </c>
      <c r="CM33" s="63">
        <f>+ACTUAL!G41</f>
        <v>1.5916666666666668</v>
      </c>
      <c r="CN33" s="63">
        <f>+ACTUAL!H41</f>
        <v>1.8</v>
      </c>
      <c r="CO33" s="63">
        <f>+ACTUAL!I41</f>
        <v>1.5142857142857142</v>
      </c>
      <c r="CP33" s="63" t="str">
        <f>+ACTUAL!J41</f>
        <v/>
      </c>
      <c r="CQ33" s="63" t="str">
        <f>+ACTUAL!K41</f>
        <v/>
      </c>
      <c r="CR33" s="63" t="str">
        <f>+ACTUAL!L41</f>
        <v/>
      </c>
      <c r="CS33" s="63" t="str">
        <f>+ACTUAL!M41</f>
        <v/>
      </c>
      <c r="CT33" s="66" t="str">
        <f>+ACTUAL!N41</f>
        <v/>
      </c>
      <c r="CU33" s="66">
        <v>1.7</v>
      </c>
      <c r="CV33" s="98">
        <v>1.5954545454545452</v>
      </c>
      <c r="CW33" s="48">
        <v>1.4409090909090909</v>
      </c>
      <c r="CX33" s="48">
        <v>0.9</v>
      </c>
      <c r="CY33" s="48">
        <v>0.95000000000000007</v>
      </c>
      <c r="CZ33" s="48">
        <v>1</v>
      </c>
      <c r="DA33" s="48">
        <v>1.05</v>
      </c>
      <c r="DB33" s="48">
        <v>1.1749999999999998</v>
      </c>
      <c r="DC33" s="48">
        <v>1.0153846153846153</v>
      </c>
      <c r="DD33" s="27">
        <v>0.99230769230769234</v>
      </c>
      <c r="DE33" s="96">
        <v>1</v>
      </c>
      <c r="DF33" s="63">
        <v>0.80000000000000016</v>
      </c>
      <c r="DG33" s="98">
        <v>1</v>
      </c>
      <c r="DH33" s="42" t="s">
        <v>36</v>
      </c>
      <c r="DI33" s="42" t="s">
        <v>36</v>
      </c>
      <c r="DJ33" s="48">
        <v>0.81538461538461549</v>
      </c>
      <c r="DK33" s="48">
        <v>0.7846153846153846</v>
      </c>
      <c r="DL33" s="48">
        <v>0.77083333333333348</v>
      </c>
      <c r="DM33" s="48">
        <v>0.76249999999999984</v>
      </c>
      <c r="DN33" s="48">
        <v>0.78076923076923077</v>
      </c>
      <c r="DO33" s="48">
        <v>1.0519927536231883</v>
      </c>
      <c r="DP33" s="27">
        <v>1.2363636363636363</v>
      </c>
      <c r="DQ33" s="54">
        <v>1.25</v>
      </c>
      <c r="DR33" s="57"/>
      <c r="DS33" s="167">
        <v>1.58</v>
      </c>
      <c r="DT33" s="141">
        <v>2</v>
      </c>
      <c r="DU33" s="141">
        <v>1.2692307692307692</v>
      </c>
      <c r="DV33" s="141">
        <v>1.1416666666666668</v>
      </c>
      <c r="DW33" s="141">
        <v>1.0307692307692307</v>
      </c>
      <c r="DX33" s="141">
        <v>1.0307692307692307</v>
      </c>
      <c r="DY33" s="141">
        <v>1.075</v>
      </c>
      <c r="DZ33" s="141">
        <v>1.075</v>
      </c>
      <c r="EA33" s="141">
        <v>1.1416666666666666</v>
      </c>
      <c r="EB33" s="141">
        <v>1.2500000000000002</v>
      </c>
      <c r="EC33" s="141">
        <v>1.2333333333333332</v>
      </c>
      <c r="ED33" s="174">
        <v>1.2</v>
      </c>
      <c r="EE33" s="98">
        <v>1.1999999999999997</v>
      </c>
      <c r="EF33" s="98">
        <v>1.2333333333333334</v>
      </c>
      <c r="EG33" s="48">
        <v>1.5076923076923079</v>
      </c>
      <c r="EH33" s="48">
        <v>1.7833333333333332</v>
      </c>
      <c r="EI33" s="48">
        <v>1.7923076923076924</v>
      </c>
      <c r="EJ33" s="48">
        <v>1.6416666666666668</v>
      </c>
      <c r="EK33" s="48">
        <v>1.6999999999999995</v>
      </c>
      <c r="EL33" s="48">
        <v>1.8166666666666667</v>
      </c>
      <c r="EM33" s="48">
        <v>2.6769230769230767</v>
      </c>
      <c r="EN33" s="27">
        <v>2.5</v>
      </c>
      <c r="EO33" s="54">
        <v>3.2714285714285714</v>
      </c>
      <c r="EP33" s="187"/>
      <c r="EQ33" s="125">
        <v>3</v>
      </c>
    </row>
    <row r="34" spans="1:147" ht="13.5" thickBot="1" x14ac:dyDescent="0.25">
      <c r="A34" s="8" t="s">
        <v>13</v>
      </c>
      <c r="B34" s="8" t="s">
        <v>6</v>
      </c>
      <c r="C34" s="34" t="s">
        <v>36</v>
      </c>
      <c r="D34" s="13">
        <v>0.44999999999999996</v>
      </c>
      <c r="E34" s="13">
        <v>0.69000000000000006</v>
      </c>
      <c r="F34" s="13">
        <v>0.79166666666666663</v>
      </c>
      <c r="G34" s="34" t="s">
        <v>36</v>
      </c>
      <c r="H34" s="9">
        <v>0.61818181818181805</v>
      </c>
      <c r="I34" s="13">
        <v>0.6</v>
      </c>
      <c r="J34" s="43" t="s">
        <v>36</v>
      </c>
      <c r="K34" s="47"/>
      <c r="L34" s="34" t="s">
        <v>36</v>
      </c>
      <c r="M34" s="9">
        <v>0.65</v>
      </c>
      <c r="N34" s="26">
        <v>0.61428571428571421</v>
      </c>
      <c r="O34" s="59" t="s">
        <v>36</v>
      </c>
      <c r="P34" s="47" t="s">
        <v>36</v>
      </c>
      <c r="Q34" s="47" t="s">
        <v>36</v>
      </c>
      <c r="R34" s="60" t="s">
        <v>36</v>
      </c>
      <c r="S34" s="13">
        <v>0.49000000000000005</v>
      </c>
      <c r="T34" s="9">
        <v>0.47916666666666669</v>
      </c>
      <c r="U34" s="13">
        <v>0.54090909090909089</v>
      </c>
      <c r="V34" s="28">
        <v>0.68333333333333346</v>
      </c>
      <c r="W34" s="26">
        <v>0.80750000000000011</v>
      </c>
      <c r="X34" s="13">
        <v>0.80333333333333357</v>
      </c>
      <c r="Y34" s="9">
        <v>0.97749999999999992</v>
      </c>
      <c r="Z34" s="26">
        <v>0.9</v>
      </c>
      <c r="AA34" s="9">
        <v>0.69999999999999984</v>
      </c>
      <c r="AB34" s="9">
        <v>0.70000000000000007</v>
      </c>
      <c r="AC34" s="9">
        <v>0.55384615384615377</v>
      </c>
      <c r="AD34" s="9">
        <v>0.54166666666666663</v>
      </c>
      <c r="AE34" s="9">
        <v>0.47916666666666669</v>
      </c>
      <c r="AF34" s="9">
        <v>0.54999999999999993</v>
      </c>
      <c r="AG34" s="9">
        <v>0.55416666666666659</v>
      </c>
      <c r="AH34" s="9">
        <v>0.58846153846153837</v>
      </c>
      <c r="AI34" s="9">
        <v>0.65454545454545454</v>
      </c>
      <c r="AJ34" s="9">
        <v>0.7</v>
      </c>
      <c r="AK34" s="33" t="s">
        <v>36</v>
      </c>
      <c r="AL34" s="33" t="s">
        <v>36</v>
      </c>
      <c r="AM34" s="33" t="s">
        <v>36</v>
      </c>
      <c r="AN34" s="33" t="s">
        <v>36</v>
      </c>
      <c r="AO34" s="9">
        <v>0.54999999999999993</v>
      </c>
      <c r="AP34" s="9">
        <v>0.51999999999999991</v>
      </c>
      <c r="AQ34" s="9">
        <v>0.57083333333333319</v>
      </c>
      <c r="AR34" s="9">
        <v>0.52916666666666667</v>
      </c>
      <c r="AS34" s="9">
        <v>0.54166666666666663</v>
      </c>
      <c r="AT34" s="9">
        <v>0.56538461538461537</v>
      </c>
      <c r="AU34" s="9">
        <v>0.72499999999999998</v>
      </c>
      <c r="AV34" s="9">
        <v>0.75714285714285701</v>
      </c>
      <c r="AW34" s="33" t="s">
        <v>36</v>
      </c>
      <c r="AX34" s="33" t="s">
        <v>36</v>
      </c>
      <c r="AY34" s="33" t="s">
        <v>36</v>
      </c>
      <c r="AZ34" s="9">
        <v>0.6</v>
      </c>
      <c r="BA34" s="9">
        <v>0.50454545454545452</v>
      </c>
      <c r="BB34" s="9">
        <v>0.52307692307692311</v>
      </c>
      <c r="BC34" s="9">
        <v>0.54999999999999993</v>
      </c>
      <c r="BD34" s="9">
        <v>0.54999999999999993</v>
      </c>
      <c r="BE34" s="9">
        <v>0.6807692307692309</v>
      </c>
      <c r="BF34" s="9">
        <v>0.86250000000000016</v>
      </c>
      <c r="BG34" s="9">
        <v>0.96153846153846168</v>
      </c>
      <c r="BH34" s="9">
        <v>0.77142857142857135</v>
      </c>
      <c r="BI34" s="33" t="s">
        <v>36</v>
      </c>
      <c r="BJ34" s="33" t="s">
        <v>36</v>
      </c>
      <c r="BK34" s="33" t="s">
        <v>36</v>
      </c>
      <c r="BL34" s="9">
        <v>0.53333333333333333</v>
      </c>
      <c r="BM34" s="9">
        <v>0.68461538461538463</v>
      </c>
      <c r="BN34" s="9">
        <v>0.60833333333333328</v>
      </c>
      <c r="BO34" s="9">
        <v>0.625</v>
      </c>
      <c r="BP34" s="9">
        <v>0.51538461538461544</v>
      </c>
      <c r="BQ34" s="9">
        <v>0.52500000000000002</v>
      </c>
      <c r="BR34" s="9">
        <v>0.35384615384615375</v>
      </c>
      <c r="BS34" s="9">
        <v>0.3692307692307692</v>
      </c>
      <c r="BT34" s="9">
        <v>0.38461538461538464</v>
      </c>
      <c r="BU34" s="41">
        <v>0.46666666666666662</v>
      </c>
      <c r="BV34" s="41">
        <v>0.6</v>
      </c>
      <c r="BW34" s="41">
        <v>0.7724844720496894</v>
      </c>
      <c r="BX34" s="41">
        <v>0.73620553359683782</v>
      </c>
      <c r="BY34" s="41">
        <v>0.77274247491638826</v>
      </c>
      <c r="BZ34" s="41">
        <v>0.73916666666666675</v>
      </c>
      <c r="CA34" s="41">
        <v>0.6038461538461537</v>
      </c>
      <c r="CB34" s="41">
        <v>0.51666666666666661</v>
      </c>
      <c r="CC34" s="41">
        <v>0.4916666666666667</v>
      </c>
      <c r="CD34" s="41">
        <v>0.5923076923076922</v>
      </c>
      <c r="CE34" s="41">
        <v>0.82307692307692315</v>
      </c>
      <c r="CF34" s="41">
        <v>1.4714285714285713</v>
      </c>
      <c r="CG34" s="41">
        <v>2.0249999999999999</v>
      </c>
      <c r="CH34" s="43" t="s">
        <v>36</v>
      </c>
      <c r="CI34" s="64">
        <f>+ACTUAL!C42</f>
        <v>2.0428571428571431</v>
      </c>
      <c r="CJ34" s="64">
        <f>+ACTUAL!D42</f>
        <v>1.9333333333333329</v>
      </c>
      <c r="CK34" s="64">
        <f>+ACTUAL!E42</f>
        <v>1.6846153846153842</v>
      </c>
      <c r="CL34" s="64" t="str">
        <f>+ACTUAL!F42</f>
        <v/>
      </c>
      <c r="CM34" s="64">
        <f>+ACTUAL!G42</f>
        <v>1.2916666666666663</v>
      </c>
      <c r="CN34" s="64">
        <f>+ACTUAL!H42</f>
        <v>1.5</v>
      </c>
      <c r="CO34" s="64">
        <f>+ACTUAL!I42</f>
        <v>1.214285714285714</v>
      </c>
      <c r="CP34" s="64" t="str">
        <f>+ACTUAL!J42</f>
        <v/>
      </c>
      <c r="CQ34" s="64" t="str">
        <f>+ACTUAL!K42</f>
        <v/>
      </c>
      <c r="CR34" s="64" t="str">
        <f>+ACTUAL!L42</f>
        <v/>
      </c>
      <c r="CS34" s="64" t="str">
        <f>+ACTUAL!M42</f>
        <v/>
      </c>
      <c r="CT34" s="68" t="str">
        <f>+ACTUAL!N42</f>
        <v/>
      </c>
      <c r="CU34" s="68">
        <v>1.5</v>
      </c>
      <c r="CV34" s="51">
        <v>1.3545454545454547</v>
      </c>
      <c r="CW34" s="13">
        <v>1.240909090909091</v>
      </c>
      <c r="CX34" s="13">
        <v>0.7</v>
      </c>
      <c r="CY34" s="13">
        <v>0.75000000000000011</v>
      </c>
      <c r="CZ34" s="13">
        <v>0.79999999999999993</v>
      </c>
      <c r="DA34" s="13">
        <v>0.85000000000000009</v>
      </c>
      <c r="DB34" s="13">
        <v>0.97500000000000009</v>
      </c>
      <c r="DC34" s="13">
        <v>0.81538461538461549</v>
      </c>
      <c r="DD34" s="28">
        <v>0.79230769230769238</v>
      </c>
      <c r="DE34" s="26">
        <v>0.79999999999999993</v>
      </c>
      <c r="DF34" s="64">
        <v>0.6</v>
      </c>
      <c r="DG34" s="51">
        <v>0.8</v>
      </c>
      <c r="DH34" s="43" t="s">
        <v>36</v>
      </c>
      <c r="DI34" s="43" t="s">
        <v>36</v>
      </c>
      <c r="DJ34" s="13">
        <v>0.6153846153846152</v>
      </c>
      <c r="DK34" s="13">
        <v>0.58461538461538443</v>
      </c>
      <c r="DL34" s="13">
        <v>0.57083333333333319</v>
      </c>
      <c r="DM34" s="13">
        <v>0.56249999999999989</v>
      </c>
      <c r="DN34" s="13">
        <v>0.5807692307692307</v>
      </c>
      <c r="DO34" s="13">
        <v>0.85199275362318849</v>
      </c>
      <c r="DP34" s="28">
        <v>1.0272727272727271</v>
      </c>
      <c r="DQ34" s="55">
        <v>1</v>
      </c>
      <c r="DR34" s="59"/>
      <c r="DS34" s="168">
        <v>1.3800000000000003</v>
      </c>
      <c r="DT34" s="125">
        <v>1.8</v>
      </c>
      <c r="DU34" s="125">
        <v>1.0692307692307692</v>
      </c>
      <c r="DV34" s="125">
        <v>0.94166666666666687</v>
      </c>
      <c r="DW34" s="125">
        <v>0.83076923076923082</v>
      </c>
      <c r="DX34" s="125">
        <v>0.83076923076923082</v>
      </c>
      <c r="DY34" s="125">
        <v>0.875</v>
      </c>
      <c r="DZ34" s="125">
        <v>0.875</v>
      </c>
      <c r="EA34" s="125">
        <v>0.94166666666666687</v>
      </c>
      <c r="EB34" s="125">
        <v>1.0499999999999998</v>
      </c>
      <c r="EC34" s="125">
        <v>1.0333333333333334</v>
      </c>
      <c r="ED34" s="174">
        <v>1</v>
      </c>
      <c r="EE34" s="51">
        <v>1.0000000000000002</v>
      </c>
      <c r="EF34" s="51">
        <v>1.0333333333333332</v>
      </c>
      <c r="EG34" s="13">
        <v>1.3076923076923079</v>
      </c>
      <c r="EH34" s="13">
        <v>1.5499999999999998</v>
      </c>
      <c r="EI34" s="13">
        <v>1.4923076923076926</v>
      </c>
      <c r="EJ34" s="13">
        <v>1.3416666666666666</v>
      </c>
      <c r="EK34" s="13">
        <v>1.4000000000000001</v>
      </c>
      <c r="EL34" s="13">
        <v>1.5166666666666666</v>
      </c>
      <c r="EM34" s="13">
        <v>2.3769230769230765</v>
      </c>
      <c r="EN34" s="28">
        <v>2.8214285714285721</v>
      </c>
      <c r="EO34" s="55">
        <v>2.971428571428572</v>
      </c>
      <c r="EP34" s="187"/>
      <c r="EQ34" s="125">
        <v>2.7</v>
      </c>
    </row>
    <row r="35" spans="1:147" ht="13.5" thickBot="1" x14ac:dyDescent="0.25">
      <c r="A35" s="10"/>
      <c r="B35" s="10" t="s">
        <v>7</v>
      </c>
      <c r="C35" s="34" t="s">
        <v>36</v>
      </c>
      <c r="D35" s="13">
        <v>0.30000000000000004</v>
      </c>
      <c r="E35" s="14">
        <v>0.49000000000000005</v>
      </c>
      <c r="F35" s="13">
        <v>0.59166666666666645</v>
      </c>
      <c r="G35" s="36" t="s">
        <v>36</v>
      </c>
      <c r="H35" s="11">
        <v>0.41818181818181815</v>
      </c>
      <c r="I35" s="14">
        <v>0.39999999999999997</v>
      </c>
      <c r="J35" s="44" t="s">
        <v>36</v>
      </c>
      <c r="K35" s="47"/>
      <c r="L35" s="34" t="s">
        <v>36</v>
      </c>
      <c r="M35" s="11">
        <v>0.45</v>
      </c>
      <c r="N35" s="26">
        <v>0.41428571428571426</v>
      </c>
      <c r="O35" s="59" t="s">
        <v>36</v>
      </c>
      <c r="P35" s="47" t="s">
        <v>36</v>
      </c>
      <c r="Q35" s="47" t="s">
        <v>36</v>
      </c>
      <c r="R35" s="60" t="s">
        <v>36</v>
      </c>
      <c r="S35" s="13">
        <v>0.24500000000000002</v>
      </c>
      <c r="T35" s="9">
        <v>0.25</v>
      </c>
      <c r="U35" s="13">
        <v>0.30454545454545451</v>
      </c>
      <c r="V35" s="28">
        <v>0.39999999999999997</v>
      </c>
      <c r="W35" s="26">
        <v>0.53250000000000008</v>
      </c>
      <c r="X35" s="13">
        <v>0.50333333333333319</v>
      </c>
      <c r="Y35" s="9">
        <v>0.67750000000000021</v>
      </c>
      <c r="Z35" s="26">
        <v>0.6</v>
      </c>
      <c r="AA35" s="9">
        <v>0.40000000000000008</v>
      </c>
      <c r="AB35" s="9">
        <v>0.39999999999999997</v>
      </c>
      <c r="AC35" s="9">
        <v>0.25384615384615383</v>
      </c>
      <c r="AD35" s="9">
        <v>0.25</v>
      </c>
      <c r="AE35" s="9">
        <v>0.22916666666666666</v>
      </c>
      <c r="AF35" s="9">
        <v>0.25</v>
      </c>
      <c r="AG35" s="9">
        <v>0.25416666666666665</v>
      </c>
      <c r="AH35" s="9">
        <v>0.28846153846153844</v>
      </c>
      <c r="AI35" s="9">
        <v>0.3545454545454545</v>
      </c>
      <c r="AJ35" s="9">
        <v>0.4</v>
      </c>
      <c r="AK35" s="33" t="s">
        <v>36</v>
      </c>
      <c r="AL35" s="33" t="s">
        <v>36</v>
      </c>
      <c r="AM35" s="33" t="s">
        <v>36</v>
      </c>
      <c r="AN35" s="33" t="s">
        <v>36</v>
      </c>
      <c r="AO35" s="9">
        <v>0.25</v>
      </c>
      <c r="AP35" s="9">
        <v>0.22500000000000001</v>
      </c>
      <c r="AQ35" s="9">
        <v>0.27083333333333331</v>
      </c>
      <c r="AR35" s="9">
        <v>0.22916666666666666</v>
      </c>
      <c r="AS35" s="9">
        <v>0.24166666666666667</v>
      </c>
      <c r="AT35" s="9">
        <v>0.31538461538461543</v>
      </c>
      <c r="AU35" s="9">
        <v>0.42500000000000004</v>
      </c>
      <c r="AV35" s="9">
        <v>0.45714285714285718</v>
      </c>
      <c r="AW35" s="33" t="s">
        <v>36</v>
      </c>
      <c r="AX35" s="33" t="s">
        <v>36</v>
      </c>
      <c r="AY35" s="33" t="s">
        <v>36</v>
      </c>
      <c r="AZ35" s="9">
        <v>0.30000000000000004</v>
      </c>
      <c r="BA35" s="9">
        <v>0.20454545454545456</v>
      </c>
      <c r="BB35" s="9">
        <v>0.22307692307692314</v>
      </c>
      <c r="BC35" s="9">
        <v>0.25</v>
      </c>
      <c r="BD35" s="9">
        <v>0.25</v>
      </c>
      <c r="BE35" s="9">
        <v>0.38076923076923069</v>
      </c>
      <c r="BF35" s="9">
        <v>0.56249999999999989</v>
      </c>
      <c r="BG35" s="9">
        <v>0.66153846153846152</v>
      </c>
      <c r="BH35" s="9">
        <v>0.47142857142857142</v>
      </c>
      <c r="BI35" s="33" t="s">
        <v>36</v>
      </c>
      <c r="BJ35" s="33" t="s">
        <v>36</v>
      </c>
      <c r="BK35" s="33" t="s">
        <v>36</v>
      </c>
      <c r="BL35" s="9">
        <v>0.23333333333333334</v>
      </c>
      <c r="BM35" s="9">
        <v>0.38461538461538464</v>
      </c>
      <c r="BN35" s="9">
        <v>0.30833333333333335</v>
      </c>
      <c r="BO35" s="9">
        <v>0.32500000000000001</v>
      </c>
      <c r="BP35" s="9">
        <v>0.22307692307692314</v>
      </c>
      <c r="BQ35" s="9">
        <v>0.22500000000000006</v>
      </c>
      <c r="BR35" s="9">
        <v>0.16923076923076921</v>
      </c>
      <c r="BS35" s="9">
        <v>0.1846153846153846</v>
      </c>
      <c r="BT35" s="9">
        <v>0.18076923076923074</v>
      </c>
      <c r="BU35" s="41">
        <v>0.19583333333333333</v>
      </c>
      <c r="BV35" s="41">
        <v>0.3</v>
      </c>
      <c r="BW35" s="41">
        <v>0.45819875776397512</v>
      </c>
      <c r="BX35" s="41">
        <v>0.52711462450592883</v>
      </c>
      <c r="BY35" s="41">
        <v>0.57274247491638819</v>
      </c>
      <c r="BZ35" s="41">
        <v>0.53916666666666668</v>
      </c>
      <c r="CA35" s="41">
        <v>0.3884615384615383</v>
      </c>
      <c r="CB35" s="41">
        <v>0.23333333333333336</v>
      </c>
      <c r="CC35" s="41">
        <v>0.19999999999999998</v>
      </c>
      <c r="CD35" s="41">
        <v>0.29230769230769227</v>
      </c>
      <c r="CE35" s="41">
        <v>0.52307692307692288</v>
      </c>
      <c r="CF35" s="41">
        <v>1.0999999999999999</v>
      </c>
      <c r="CG35" s="41">
        <v>1.625</v>
      </c>
      <c r="CH35" s="44" t="s">
        <v>36</v>
      </c>
      <c r="CI35" s="65">
        <f>+ACTUAL!C43</f>
        <v>1.7428571428571427</v>
      </c>
      <c r="CJ35" s="65">
        <f>+ACTUAL!D43</f>
        <v>1.6333333333333335</v>
      </c>
      <c r="CK35" s="65">
        <f>+ACTUAL!E43</f>
        <v>1.3846153846153848</v>
      </c>
      <c r="CL35" s="65" t="str">
        <f>+ACTUAL!F43</f>
        <v/>
      </c>
      <c r="CM35" s="65">
        <f>+ACTUAL!G43</f>
        <v>1.0000000000000002</v>
      </c>
      <c r="CN35" s="65">
        <f>+ACTUAL!H43</f>
        <v>1.2</v>
      </c>
      <c r="CO35" s="65">
        <f>+ACTUAL!I43</f>
        <v>0.91428571428571448</v>
      </c>
      <c r="CP35" s="65" t="str">
        <f>+ACTUAL!J43</f>
        <v/>
      </c>
      <c r="CQ35" s="65" t="str">
        <f>+ACTUAL!K43</f>
        <v/>
      </c>
      <c r="CR35" s="65" t="str">
        <f>+ACTUAL!L43</f>
        <v/>
      </c>
      <c r="CS35" s="65" t="str">
        <f>+ACTUAL!M43</f>
        <v/>
      </c>
      <c r="CT35" s="116" t="str">
        <f>+ACTUAL!N43</f>
        <v/>
      </c>
      <c r="CU35" s="116">
        <v>1.3</v>
      </c>
      <c r="CV35" s="99">
        <v>1.1272727272727272</v>
      </c>
      <c r="CW35" s="49">
        <v>1.0409090909090908</v>
      </c>
      <c r="CX35" s="49">
        <v>0.5</v>
      </c>
      <c r="CY35" s="49">
        <v>0.54999999999999993</v>
      </c>
      <c r="CZ35" s="49">
        <v>0.59999999999999987</v>
      </c>
      <c r="DA35" s="49">
        <v>0.6499999999999998</v>
      </c>
      <c r="DB35" s="49">
        <v>0.77499999999999991</v>
      </c>
      <c r="DC35" s="49">
        <v>0.6153846153846152</v>
      </c>
      <c r="DD35" s="29">
        <v>0.5923076923076922</v>
      </c>
      <c r="DE35" s="97">
        <v>0.59999999999999987</v>
      </c>
      <c r="DF35" s="65">
        <v>0.39999999999999997</v>
      </c>
      <c r="DG35" s="99">
        <v>0.6</v>
      </c>
      <c r="DH35" s="44" t="s">
        <v>36</v>
      </c>
      <c r="DI35" s="44" t="s">
        <v>36</v>
      </c>
      <c r="DJ35" s="49">
        <v>0.41538461538461541</v>
      </c>
      <c r="DK35" s="49">
        <v>0.38461538461538464</v>
      </c>
      <c r="DL35" s="49">
        <v>0.3708333333333334</v>
      </c>
      <c r="DM35" s="49">
        <v>0.36249999999999999</v>
      </c>
      <c r="DN35" s="49">
        <v>0.3807692307692308</v>
      </c>
      <c r="DO35" s="49">
        <v>0.65199275362318843</v>
      </c>
      <c r="DP35" s="29">
        <v>0.82727272727272738</v>
      </c>
      <c r="DQ35" s="56">
        <v>0.8</v>
      </c>
      <c r="DR35" s="61"/>
      <c r="DS35" s="169">
        <v>1.1799999999999997</v>
      </c>
      <c r="DT35" s="142">
        <v>1.6</v>
      </c>
      <c r="DU35" s="142">
        <v>0.86923076923076914</v>
      </c>
      <c r="DV35" s="142">
        <v>0.7416666666666667</v>
      </c>
      <c r="DW35" s="142">
        <v>0.63076923076923075</v>
      </c>
      <c r="DX35" s="142">
        <v>0.63076923076923075</v>
      </c>
      <c r="DY35" s="142">
        <v>0.67499999999999993</v>
      </c>
      <c r="DZ35" s="142">
        <v>0.67499999999999982</v>
      </c>
      <c r="EA35" s="142">
        <v>0.74166666666666659</v>
      </c>
      <c r="EB35" s="142">
        <v>0.85000000000000009</v>
      </c>
      <c r="EC35" s="142">
        <v>0.83333333333333337</v>
      </c>
      <c r="ED35" s="174">
        <v>0.8</v>
      </c>
      <c r="EE35" s="99">
        <v>0.79999999999999993</v>
      </c>
      <c r="EF35" s="99">
        <v>0.83333333333333337</v>
      </c>
      <c r="EG35" s="49">
        <v>1.1076923076923075</v>
      </c>
      <c r="EH35" s="49">
        <v>1.325</v>
      </c>
      <c r="EI35" s="49">
        <v>1.1923076923076923</v>
      </c>
      <c r="EJ35" s="49">
        <v>1.0416666666666667</v>
      </c>
      <c r="EK35" s="49">
        <v>1.0999999999999999</v>
      </c>
      <c r="EL35" s="49">
        <v>1.2166666666666668</v>
      </c>
      <c r="EM35" s="49">
        <v>2.0769230769230762</v>
      </c>
      <c r="EN35" s="29">
        <v>2.5214285714285709</v>
      </c>
      <c r="EO35" s="56">
        <v>2.6714285714285708</v>
      </c>
      <c r="EP35" s="187"/>
      <c r="EQ35" s="125">
        <v>2.4</v>
      </c>
    </row>
    <row r="36" spans="1:147" x14ac:dyDescent="0.2">
      <c r="A36" s="6"/>
      <c r="B36" s="20" t="s">
        <v>4</v>
      </c>
      <c r="C36" s="42" t="s">
        <v>36</v>
      </c>
      <c r="D36" s="42" t="s">
        <v>36</v>
      </c>
      <c r="E36" s="42" t="s">
        <v>36</v>
      </c>
      <c r="F36" s="42" t="s">
        <v>36</v>
      </c>
      <c r="G36" s="42" t="s">
        <v>36</v>
      </c>
      <c r="H36" s="42" t="s">
        <v>36</v>
      </c>
      <c r="I36" s="42" t="s">
        <v>36</v>
      </c>
      <c r="J36" s="42" t="s">
        <v>36</v>
      </c>
      <c r="K36" s="42" t="s">
        <v>36</v>
      </c>
      <c r="L36" s="42" t="s">
        <v>36</v>
      </c>
      <c r="M36" s="42"/>
      <c r="N36" s="57"/>
      <c r="O36" s="72" t="s">
        <v>36</v>
      </c>
      <c r="P36" s="73" t="s">
        <v>36</v>
      </c>
      <c r="Q36" s="73" t="s">
        <v>36</v>
      </c>
      <c r="R36" s="73" t="s">
        <v>36</v>
      </c>
      <c r="S36" s="73" t="s">
        <v>36</v>
      </c>
      <c r="T36" s="73" t="s">
        <v>36</v>
      </c>
      <c r="U36" s="73" t="s">
        <v>36</v>
      </c>
      <c r="V36" s="75" t="s">
        <v>36</v>
      </c>
      <c r="W36" s="73" t="s">
        <v>36</v>
      </c>
      <c r="X36" s="73" t="s">
        <v>36</v>
      </c>
      <c r="Y36" s="73" t="s">
        <v>36</v>
      </c>
      <c r="Z36" s="75" t="s">
        <v>36</v>
      </c>
      <c r="AA36" s="7">
        <v>0.86</v>
      </c>
      <c r="AB36" s="7">
        <v>0.98333333333333339</v>
      </c>
      <c r="AC36" s="7">
        <v>0.88461538461538458</v>
      </c>
      <c r="AD36" s="7">
        <v>1.0458333333333332</v>
      </c>
      <c r="AE36" s="7">
        <v>0.79583333333333339</v>
      </c>
      <c r="AF36" s="7">
        <v>0.88333333333333341</v>
      </c>
      <c r="AG36" s="7">
        <v>0.79999999999999993</v>
      </c>
      <c r="AH36" s="7">
        <v>0.78076923076923088</v>
      </c>
      <c r="AI36" s="7">
        <v>0.98846153846153839</v>
      </c>
      <c r="AJ36" s="7">
        <v>1.2692307692307696</v>
      </c>
      <c r="AK36" s="7">
        <v>1.3769230769230769</v>
      </c>
      <c r="AL36" s="7">
        <v>1.2</v>
      </c>
      <c r="AM36" s="7">
        <v>0.99615384615384628</v>
      </c>
      <c r="AN36" s="7">
        <v>1.1045454545454545</v>
      </c>
      <c r="AO36" s="7">
        <v>0.89615384615384619</v>
      </c>
      <c r="AP36" s="7">
        <v>0.84545454545454535</v>
      </c>
      <c r="AQ36" s="7">
        <v>0.84583333333333321</v>
      </c>
      <c r="AR36" s="7">
        <v>0.77916666666666667</v>
      </c>
      <c r="AS36" s="7">
        <v>0.84999999999999976</v>
      </c>
      <c r="AT36" s="7">
        <v>0.92538461538461547</v>
      </c>
      <c r="AU36" s="7">
        <v>1.0625000000000002</v>
      </c>
      <c r="AV36" s="7">
        <v>1.3923076923076925</v>
      </c>
      <c r="AW36" s="7">
        <v>1.5416666666666667</v>
      </c>
      <c r="AX36" s="7">
        <v>1.1681818181818182</v>
      </c>
      <c r="AY36" s="7">
        <v>1.0692307692307692</v>
      </c>
      <c r="AZ36" s="7">
        <v>0.83499999999999996</v>
      </c>
      <c r="BA36" s="7">
        <v>0.87727272727272732</v>
      </c>
      <c r="BB36" s="7">
        <v>0.72692307692307689</v>
      </c>
      <c r="BC36" s="7">
        <v>0.75416666666666654</v>
      </c>
      <c r="BD36" s="7">
        <v>0.68333333333333357</v>
      </c>
      <c r="BE36" s="7">
        <v>1.1192307692307693</v>
      </c>
      <c r="BF36" s="7">
        <v>1.1500000000000001</v>
      </c>
      <c r="BG36" s="7">
        <v>1.3230769230769228</v>
      </c>
      <c r="BH36" s="7">
        <v>1.3499999999999999</v>
      </c>
      <c r="BI36" s="7">
        <v>1.458333333333333</v>
      </c>
      <c r="BJ36" s="7">
        <v>1.1749999999999998</v>
      </c>
      <c r="BK36" s="7">
        <v>0.73846153846153861</v>
      </c>
      <c r="BL36" s="7">
        <v>0.80499999999999994</v>
      </c>
      <c r="BM36" s="7">
        <v>0.96923076923076923</v>
      </c>
      <c r="BN36" s="7">
        <v>0.83333333333333315</v>
      </c>
      <c r="BO36" s="7">
        <v>0.79583333333333306</v>
      </c>
      <c r="BP36" s="7">
        <v>0.81923076923076921</v>
      </c>
      <c r="BQ36" s="7">
        <v>0.68333333333333357</v>
      </c>
      <c r="BR36" s="7">
        <v>0.64230769230769214</v>
      </c>
      <c r="BS36" s="7">
        <v>0.55384615384615377</v>
      </c>
      <c r="BT36" s="7">
        <v>0.64230769230769225</v>
      </c>
      <c r="BU36" s="7">
        <v>0.98749999999999993</v>
      </c>
      <c r="BV36" s="7">
        <v>1.1538461538461535</v>
      </c>
      <c r="BW36" s="7">
        <v>1.2562500000000001</v>
      </c>
      <c r="BX36" s="7">
        <v>1.3</v>
      </c>
      <c r="BY36" s="7">
        <v>1.3076923076923079</v>
      </c>
      <c r="BZ36" s="7">
        <v>1.1958333333333333</v>
      </c>
      <c r="CA36" s="7">
        <v>0.92307692307692335</v>
      </c>
      <c r="CB36" s="7">
        <v>0.77916666666666667</v>
      </c>
      <c r="CC36" s="7">
        <v>0.89583333333333337</v>
      </c>
      <c r="CD36" s="7">
        <v>1.1153846153846152</v>
      </c>
      <c r="CE36" s="7">
        <v>1.6076923076923075</v>
      </c>
      <c r="CF36" s="7">
        <v>2.2000000000000002</v>
      </c>
      <c r="CG36" s="7">
        <v>2.3307692307692309</v>
      </c>
      <c r="CH36" s="7">
        <v>1.8583333333333332</v>
      </c>
      <c r="CI36" s="7">
        <f>+ACTUAL!C45</f>
        <v>2.1615384615384619</v>
      </c>
      <c r="CJ36" s="7">
        <f>+ACTUAL!D45</f>
        <v>1.9916666666666669</v>
      </c>
      <c r="CK36" s="7">
        <f>+ACTUAL!E45</f>
        <v>1.9230769230769231</v>
      </c>
      <c r="CL36" s="7" t="str">
        <f>+ACTUAL!F45</f>
        <v/>
      </c>
      <c r="CM36" s="7">
        <f>+ACTUAL!G45</f>
        <v>1.7416666666666665</v>
      </c>
      <c r="CN36" s="7">
        <f>+ACTUAL!H45</f>
        <v>2</v>
      </c>
      <c r="CO36" s="7">
        <f>+ACTUAL!I45</f>
        <v>1.85</v>
      </c>
      <c r="CP36" s="7" t="str">
        <f>+ACTUAL!J45</f>
        <v/>
      </c>
      <c r="CQ36" s="7" t="str">
        <f>+ACTUAL!K45</f>
        <v/>
      </c>
      <c r="CR36" s="7" t="str">
        <f>+ACTUAL!L45</f>
        <v/>
      </c>
      <c r="CS36" s="7" t="str">
        <f>+ACTUAL!M45</f>
        <v/>
      </c>
      <c r="CT36" s="12" t="str">
        <f>+ACTUAL!N45</f>
        <v/>
      </c>
      <c r="CU36" s="119">
        <v>2.0307692307692307</v>
      </c>
      <c r="CV36" s="27">
        <v>1.9500000000000002</v>
      </c>
      <c r="CW36" s="27">
        <v>1.4</v>
      </c>
      <c r="CX36" s="27">
        <v>0.70909090909090888</v>
      </c>
      <c r="CY36" s="27">
        <v>0.94615384615384612</v>
      </c>
      <c r="CZ36" s="37">
        <v>1.0583333333333333</v>
      </c>
      <c r="DA36" s="37">
        <v>1.1958333333333331</v>
      </c>
      <c r="DB36" s="27">
        <v>1.2083333333333333</v>
      </c>
      <c r="DC36" s="37">
        <v>1.1538461538461535</v>
      </c>
      <c r="DD36" s="27">
        <v>1.2692307692307692</v>
      </c>
      <c r="DE36" s="96">
        <v>1.45</v>
      </c>
      <c r="DF36" s="27">
        <v>1.3</v>
      </c>
      <c r="DG36" s="7">
        <v>0.86923076923076903</v>
      </c>
      <c r="DH36" s="27">
        <v>0.74583333333333324</v>
      </c>
      <c r="DI36" s="27">
        <v>0.69583333333333341</v>
      </c>
      <c r="DJ36" s="27">
        <v>0.78076923076923066</v>
      </c>
      <c r="DK36" s="27">
        <v>0.93846153846153857</v>
      </c>
      <c r="DL36" s="37">
        <v>0.80833333333333346</v>
      </c>
      <c r="DM36" s="37">
        <v>0.75416666666666676</v>
      </c>
      <c r="DN36" s="27">
        <v>0.77692307692307694</v>
      </c>
      <c r="DO36" s="37">
        <v>1.0541666666666669</v>
      </c>
      <c r="DP36" s="27">
        <v>1.223076923076923</v>
      </c>
      <c r="DQ36" s="54">
        <v>1.7833333333333339</v>
      </c>
      <c r="DR36" s="27">
        <v>1.6583333333333334</v>
      </c>
      <c r="DS36" s="170">
        <v>1.4416666666666664</v>
      </c>
      <c r="DT36" s="140">
        <v>1.3583333333333334</v>
      </c>
      <c r="DU36" s="140">
        <v>1.5214285714285716</v>
      </c>
      <c r="DV36" s="140">
        <v>1.3916666666666668</v>
      </c>
      <c r="DW36" s="140">
        <v>1.2692307692307692</v>
      </c>
      <c r="DX36" s="140">
        <v>1.3461538461538465</v>
      </c>
      <c r="DY36" s="140">
        <v>1.3583333333333334</v>
      </c>
      <c r="DZ36" s="140">
        <v>1.4166666666666667</v>
      </c>
      <c r="EA36" s="140">
        <v>1.5583333333333333</v>
      </c>
      <c r="EB36" s="140">
        <v>1.9416666666666671</v>
      </c>
      <c r="EC36" s="140">
        <v>2.2166666666666668</v>
      </c>
      <c r="ED36" s="140">
        <v>1.953846153846154</v>
      </c>
      <c r="EE36" s="7">
        <v>1.4384615384615385</v>
      </c>
      <c r="EF36" s="27">
        <v>1.9000000000000001</v>
      </c>
      <c r="EG36" s="27">
        <v>2.0538461538461541</v>
      </c>
      <c r="EH36" s="27">
        <v>2.2333333333333334</v>
      </c>
      <c r="EI36" s="27">
        <v>1.9846153846153844</v>
      </c>
      <c r="EJ36" s="37">
        <v>1.8833333333333335</v>
      </c>
      <c r="EK36" s="37">
        <v>1.8833333333333335</v>
      </c>
      <c r="EL36" s="27">
        <v>2.0249999999999999</v>
      </c>
      <c r="EM36" s="37">
        <v>2.7384615384615385</v>
      </c>
      <c r="EN36" s="27">
        <v>3.2357142857142867</v>
      </c>
      <c r="EO36" s="54">
        <v>3.8357142857142859</v>
      </c>
      <c r="EP36" s="184">
        <v>3.9153846153846148</v>
      </c>
      <c r="EQ36" s="125">
        <v>3.26</v>
      </c>
    </row>
    <row r="37" spans="1:147" x14ac:dyDescent="0.2">
      <c r="A37" s="8" t="s">
        <v>40</v>
      </c>
      <c r="B37" s="21" t="s">
        <v>6</v>
      </c>
      <c r="C37" s="43" t="s">
        <v>36</v>
      </c>
      <c r="D37" s="43" t="s">
        <v>36</v>
      </c>
      <c r="E37" s="43" t="s">
        <v>36</v>
      </c>
      <c r="F37" s="43" t="s">
        <v>36</v>
      </c>
      <c r="G37" s="43" t="s">
        <v>36</v>
      </c>
      <c r="H37" s="43" t="s">
        <v>36</v>
      </c>
      <c r="I37" s="43" t="s">
        <v>36</v>
      </c>
      <c r="J37" s="43" t="s">
        <v>36</v>
      </c>
      <c r="K37" s="43" t="s">
        <v>36</v>
      </c>
      <c r="L37" s="43" t="s">
        <v>36</v>
      </c>
      <c r="M37" s="43"/>
      <c r="N37" s="59"/>
      <c r="O37" s="76" t="s">
        <v>36</v>
      </c>
      <c r="P37" s="33" t="s">
        <v>36</v>
      </c>
      <c r="Q37" s="33" t="s">
        <v>36</v>
      </c>
      <c r="R37" s="33" t="s">
        <v>36</v>
      </c>
      <c r="S37" s="33" t="s">
        <v>36</v>
      </c>
      <c r="T37" s="33" t="s">
        <v>36</v>
      </c>
      <c r="U37" s="33" t="s">
        <v>36</v>
      </c>
      <c r="V37" s="77" t="s">
        <v>36</v>
      </c>
      <c r="W37" s="33" t="s">
        <v>36</v>
      </c>
      <c r="X37" s="33" t="s">
        <v>36</v>
      </c>
      <c r="Y37" s="33" t="s">
        <v>36</v>
      </c>
      <c r="Z37" s="77" t="s">
        <v>36</v>
      </c>
      <c r="AA37" s="9">
        <v>0.55714285714285705</v>
      </c>
      <c r="AB37" s="9">
        <v>0.68333333333333346</v>
      </c>
      <c r="AC37" s="9">
        <v>0.58461538461538454</v>
      </c>
      <c r="AD37" s="9">
        <v>0.74583333333333346</v>
      </c>
      <c r="AE37" s="9">
        <v>0.49583333333333318</v>
      </c>
      <c r="AF37" s="9">
        <v>0.58333333333333326</v>
      </c>
      <c r="AG37" s="9">
        <v>0.5</v>
      </c>
      <c r="AH37" s="9">
        <v>0.48076923076923084</v>
      </c>
      <c r="AI37" s="9">
        <v>0.68846153846153846</v>
      </c>
      <c r="AJ37" s="9">
        <v>0.9538461538461539</v>
      </c>
      <c r="AK37" s="9">
        <v>1.0692307692307692</v>
      </c>
      <c r="AL37" s="9">
        <v>0.90000000000000024</v>
      </c>
      <c r="AM37" s="9">
        <v>0.69615384615384612</v>
      </c>
      <c r="AN37" s="9">
        <v>0.77727272727272734</v>
      </c>
      <c r="AO37" s="9">
        <v>0.59615384615384603</v>
      </c>
      <c r="AP37" s="9">
        <v>0.54545454545454541</v>
      </c>
      <c r="AQ37" s="9">
        <v>0.54583333333333328</v>
      </c>
      <c r="AR37" s="9">
        <v>0.47916666666666669</v>
      </c>
      <c r="AS37" s="9">
        <v>0.54999999999999993</v>
      </c>
      <c r="AT37" s="9">
        <v>0.62307692307692308</v>
      </c>
      <c r="AU37" s="9">
        <v>0.73749999999999982</v>
      </c>
      <c r="AV37" s="9">
        <v>1.0692307692307694</v>
      </c>
      <c r="AW37" s="9">
        <v>1.2166666666666666</v>
      </c>
      <c r="AX37" s="9">
        <v>0.86363636363636365</v>
      </c>
      <c r="AY37" s="9">
        <v>0.76923076923076938</v>
      </c>
      <c r="AZ37" s="9">
        <v>0.53</v>
      </c>
      <c r="BA37" s="9">
        <v>0.57727272727272716</v>
      </c>
      <c r="BB37" s="9">
        <v>0.42692307692307679</v>
      </c>
      <c r="BC37" s="9">
        <v>0.45416666666666677</v>
      </c>
      <c r="BD37" s="9">
        <v>0.3833333333333333</v>
      </c>
      <c r="BE37" s="9">
        <v>0.8192307692307691</v>
      </c>
      <c r="BF37" s="9">
        <v>0.83333333333333337</v>
      </c>
      <c r="BG37" s="9">
        <v>1.0153846153846156</v>
      </c>
      <c r="BH37" s="9">
        <v>1.0416666666666667</v>
      </c>
      <c r="BI37" s="9">
        <v>1.1583333333333334</v>
      </c>
      <c r="BJ37" s="9">
        <v>0.875</v>
      </c>
      <c r="BK37" s="9">
        <v>0.42307692307692302</v>
      </c>
      <c r="BL37" s="9">
        <v>0.49000000000000005</v>
      </c>
      <c r="BM37" s="9">
        <v>0.65384615384615385</v>
      </c>
      <c r="BN37" s="9">
        <v>0.5</v>
      </c>
      <c r="BO37" s="9">
        <v>0.46666666666666679</v>
      </c>
      <c r="BP37" s="9">
        <v>0.49230769230769234</v>
      </c>
      <c r="BQ37" s="9">
        <v>0.34999999999999992</v>
      </c>
      <c r="BR37" s="9">
        <v>0.33846153846153842</v>
      </c>
      <c r="BS37" s="9">
        <v>0.25384615384615389</v>
      </c>
      <c r="BT37" s="9">
        <v>0.33076923076923076</v>
      </c>
      <c r="BU37" s="9">
        <v>0.68333333333333346</v>
      </c>
      <c r="BV37" s="9">
        <v>0.84615384615384626</v>
      </c>
      <c r="BW37" s="9">
        <v>0.98875000000000002</v>
      </c>
      <c r="BX37" s="9">
        <v>1.1000000000000001</v>
      </c>
      <c r="BY37" s="9">
        <v>1.0769230769230766</v>
      </c>
      <c r="BZ37" s="9">
        <v>0.99583333333333346</v>
      </c>
      <c r="CA37" s="9">
        <v>0.70769230769230773</v>
      </c>
      <c r="CB37" s="9">
        <v>0.48333333333333334</v>
      </c>
      <c r="CC37" s="9">
        <v>0.57500000000000007</v>
      </c>
      <c r="CD37" s="9">
        <v>0.80769230769230771</v>
      </c>
      <c r="CE37" s="9">
        <v>1.3076923076923077</v>
      </c>
      <c r="CF37" s="9">
        <v>1.8214285714285714</v>
      </c>
      <c r="CG37" s="9">
        <v>1.9307692307692303</v>
      </c>
      <c r="CH37" s="9">
        <v>1.4583333333333333</v>
      </c>
      <c r="CI37" s="9">
        <f>+ACTUAL!C46</f>
        <v>1.8615384615384616</v>
      </c>
      <c r="CJ37" s="9">
        <f>+ACTUAL!D46</f>
        <v>1.6916666666666664</v>
      </c>
      <c r="CK37" s="9">
        <f>+ACTUAL!E46</f>
        <v>1.6230769230769229</v>
      </c>
      <c r="CL37" s="9" t="str">
        <f>+ACTUAL!F46</f>
        <v/>
      </c>
      <c r="CM37" s="9">
        <f>+ACTUAL!G46</f>
        <v>1.4416666666666667</v>
      </c>
      <c r="CN37" s="9">
        <f>+ACTUAL!H46</f>
        <v>1.7</v>
      </c>
      <c r="CO37" s="9">
        <f>+ACTUAL!I46</f>
        <v>1.55</v>
      </c>
      <c r="CP37" s="9" t="str">
        <f>+ACTUAL!J46</f>
        <v/>
      </c>
      <c r="CQ37" s="9" t="str">
        <f>+ACTUAL!K46</f>
        <v/>
      </c>
      <c r="CR37" s="9" t="str">
        <f>+ACTUAL!L46</f>
        <v/>
      </c>
      <c r="CS37" s="9" t="str">
        <f>+ACTUAL!M46</f>
        <v/>
      </c>
      <c r="CT37" s="13" t="str">
        <f>+ACTUAL!N46</f>
        <v/>
      </c>
      <c r="CU37" s="94">
        <v>1.8307692307692311</v>
      </c>
      <c r="CV37" s="28">
        <v>1.7416666666666665</v>
      </c>
      <c r="CW37" s="28">
        <v>1.2</v>
      </c>
      <c r="CX37" s="28">
        <v>0.50909090909090926</v>
      </c>
      <c r="CY37" s="28">
        <v>0.74615384615384628</v>
      </c>
      <c r="CZ37" s="38">
        <v>0.85833333333333328</v>
      </c>
      <c r="DA37" s="38">
        <v>0.9916666666666667</v>
      </c>
      <c r="DB37" s="28">
        <v>0.96666666666666667</v>
      </c>
      <c r="DC37" s="38">
        <v>0.95384615384615401</v>
      </c>
      <c r="DD37" s="28">
        <v>1.0692307692307692</v>
      </c>
      <c r="DE37" s="26">
        <v>1.2500000000000002</v>
      </c>
      <c r="DF37" s="28">
        <v>1.1000000000000001</v>
      </c>
      <c r="DG37" s="9">
        <v>0.66923076923076918</v>
      </c>
      <c r="DH37" s="28">
        <v>0.54583333333333328</v>
      </c>
      <c r="DI37" s="28">
        <v>0.49583333333333335</v>
      </c>
      <c r="DJ37" s="28">
        <v>0.58076923076923059</v>
      </c>
      <c r="DK37" s="28">
        <v>0.73846153846153828</v>
      </c>
      <c r="DL37" s="38">
        <v>0.60833333333333328</v>
      </c>
      <c r="DM37" s="38">
        <v>0.55416666666666659</v>
      </c>
      <c r="DN37" s="28">
        <v>0.57692307692307687</v>
      </c>
      <c r="DO37" s="38">
        <v>0.85416666666666652</v>
      </c>
      <c r="DP37" s="28">
        <v>1.0076923076923077</v>
      </c>
      <c r="DQ37" s="55">
        <v>1.5833333333333337</v>
      </c>
      <c r="DR37" s="28">
        <v>1.5083333333333331</v>
      </c>
      <c r="DS37" s="168">
        <v>1.2416666666666665</v>
      </c>
      <c r="DT37" s="125">
        <v>1.1583333333333334</v>
      </c>
      <c r="DU37" s="125">
        <v>1.3214285714285714</v>
      </c>
      <c r="DV37" s="125">
        <v>1.1916666666666667</v>
      </c>
      <c r="DW37" s="125">
        <v>1.0692307692307692</v>
      </c>
      <c r="DX37" s="125">
        <v>1.1461538461538461</v>
      </c>
      <c r="DY37" s="125">
        <v>1.1583333333333334</v>
      </c>
      <c r="DZ37" s="125">
        <v>1.2166666666666668</v>
      </c>
      <c r="EA37" s="125">
        <v>1.3583333333333334</v>
      </c>
      <c r="EB37" s="125">
        <v>1.7416666666666669</v>
      </c>
      <c r="EC37" s="125">
        <v>2.0166666666666671</v>
      </c>
      <c r="ED37" s="125">
        <v>1.7538461538461536</v>
      </c>
      <c r="EE37" s="9">
        <v>1.2384615384615383</v>
      </c>
      <c r="EF37" s="28">
        <v>1.7000833333333334</v>
      </c>
      <c r="EG37" s="28">
        <v>1.8538461538461539</v>
      </c>
      <c r="EH37" s="28">
        <v>2</v>
      </c>
      <c r="EI37" s="28">
        <v>1.6846153846153844</v>
      </c>
      <c r="EJ37" s="38">
        <v>1.5833333333333333</v>
      </c>
      <c r="EK37" s="38">
        <v>1.5833333333333333</v>
      </c>
      <c r="EL37" s="28">
        <v>1.7249999999999999</v>
      </c>
      <c r="EM37" s="38">
        <v>2.4384615384615382</v>
      </c>
      <c r="EN37" s="28">
        <v>2.9357142857142859</v>
      </c>
      <c r="EO37" s="55">
        <v>3.5357142857142856</v>
      </c>
      <c r="EP37" s="185">
        <v>3.6153846153846159</v>
      </c>
      <c r="EQ37" s="125">
        <v>2.96</v>
      </c>
    </row>
    <row r="38" spans="1:147" ht="13.5" thickBot="1" x14ac:dyDescent="0.25">
      <c r="A38" s="10"/>
      <c r="B38" s="23" t="s">
        <v>7</v>
      </c>
      <c r="C38" s="44" t="s">
        <v>36</v>
      </c>
      <c r="D38" s="44" t="s">
        <v>36</v>
      </c>
      <c r="E38" s="44" t="s">
        <v>36</v>
      </c>
      <c r="F38" s="44" t="s">
        <v>36</v>
      </c>
      <c r="G38" s="44" t="s">
        <v>36</v>
      </c>
      <c r="H38" s="44" t="s">
        <v>36</v>
      </c>
      <c r="I38" s="44" t="s">
        <v>36</v>
      </c>
      <c r="J38" s="44" t="s">
        <v>36</v>
      </c>
      <c r="K38" s="44" t="s">
        <v>36</v>
      </c>
      <c r="L38" s="44" t="s">
        <v>36</v>
      </c>
      <c r="M38" s="44"/>
      <c r="N38" s="61"/>
      <c r="O38" s="78" t="s">
        <v>36</v>
      </c>
      <c r="P38" s="79" t="s">
        <v>36</v>
      </c>
      <c r="Q38" s="79" t="s">
        <v>36</v>
      </c>
      <c r="R38" s="79" t="s">
        <v>36</v>
      </c>
      <c r="S38" s="79" t="s">
        <v>36</v>
      </c>
      <c r="T38" s="79" t="s">
        <v>36</v>
      </c>
      <c r="U38" s="79" t="s">
        <v>36</v>
      </c>
      <c r="V38" s="81" t="s">
        <v>36</v>
      </c>
      <c r="W38" s="79" t="s">
        <v>36</v>
      </c>
      <c r="X38" s="79" t="s">
        <v>36</v>
      </c>
      <c r="Y38" s="79" t="s">
        <v>36</v>
      </c>
      <c r="Z38" s="81" t="s">
        <v>36</v>
      </c>
      <c r="AA38" s="9">
        <v>0.25714285714285717</v>
      </c>
      <c r="AB38" s="9">
        <v>0.3833333333333333</v>
      </c>
      <c r="AC38" s="9">
        <v>0.2846153846153846</v>
      </c>
      <c r="AD38" s="9">
        <v>0.45416666666666666</v>
      </c>
      <c r="AE38" s="9">
        <v>0.23749999999999996</v>
      </c>
      <c r="AF38" s="9">
        <v>0.28333333333333333</v>
      </c>
      <c r="AG38" s="9">
        <v>0.19999999999999998</v>
      </c>
      <c r="AH38" s="9">
        <v>0.20384615384615387</v>
      </c>
      <c r="AI38" s="9">
        <v>0.40384615384615391</v>
      </c>
      <c r="AJ38" s="9">
        <v>0.65384615384615385</v>
      </c>
      <c r="AK38" s="9">
        <v>0.76923076923076905</v>
      </c>
      <c r="AL38" s="9">
        <v>0.6</v>
      </c>
      <c r="AM38" s="9">
        <v>0.39615384615384613</v>
      </c>
      <c r="AN38" s="9">
        <v>0.47727272727272735</v>
      </c>
      <c r="AO38" s="9">
        <v>0.29615384615384616</v>
      </c>
      <c r="AP38" s="9">
        <v>0.24545454545454548</v>
      </c>
      <c r="AQ38" s="9">
        <v>0.24583333333333338</v>
      </c>
      <c r="AR38" s="9">
        <v>0.20416666666666669</v>
      </c>
      <c r="AS38" s="9">
        <v>0.25</v>
      </c>
      <c r="AT38" s="9">
        <v>0.32307692307692309</v>
      </c>
      <c r="AU38" s="9">
        <v>0.43750000000000017</v>
      </c>
      <c r="AV38" s="9">
        <v>0.76923076923076938</v>
      </c>
      <c r="AW38" s="9">
        <v>0.91666666666666652</v>
      </c>
      <c r="AX38" s="9">
        <v>0.5636363636363636</v>
      </c>
      <c r="AY38" s="9">
        <v>0.46923076923076928</v>
      </c>
      <c r="AZ38" s="9">
        <v>0.23000000000000004</v>
      </c>
      <c r="BA38" s="9">
        <v>0.25454545454545452</v>
      </c>
      <c r="BB38" s="9">
        <v>0.20384615384615382</v>
      </c>
      <c r="BC38" s="9">
        <v>0.2166666666666667</v>
      </c>
      <c r="BD38" s="9">
        <v>0.17499999999999996</v>
      </c>
      <c r="BE38" s="9">
        <v>0.51923076923076927</v>
      </c>
      <c r="BF38" s="9">
        <v>0.53333333333333333</v>
      </c>
      <c r="BG38" s="9">
        <v>0.71538461538461529</v>
      </c>
      <c r="BH38" s="9">
        <v>0.7416666666666667</v>
      </c>
      <c r="BI38" s="9">
        <v>0.85833333333333328</v>
      </c>
      <c r="BJ38" s="9">
        <v>0.57499999999999996</v>
      </c>
      <c r="BK38" s="9">
        <v>0.20769230769230768</v>
      </c>
      <c r="BL38" s="9">
        <v>0.23000000000000004</v>
      </c>
      <c r="BM38" s="9">
        <v>0.35384615384615387</v>
      </c>
      <c r="BN38" s="9">
        <v>0.19999999999999998</v>
      </c>
      <c r="BO38" s="9">
        <v>0.20833333333333334</v>
      </c>
      <c r="BP38" s="9">
        <v>0.21538461538461545</v>
      </c>
      <c r="BQ38" s="9">
        <v>0.16666666666666663</v>
      </c>
      <c r="BR38" s="9">
        <v>0.16153846153846152</v>
      </c>
      <c r="BS38" s="9">
        <v>0.12692307692307694</v>
      </c>
      <c r="BT38" s="9">
        <v>0.16538461538461538</v>
      </c>
      <c r="BU38" s="9">
        <v>0.40000000000000008</v>
      </c>
      <c r="BV38" s="9">
        <v>0.5461538461538461</v>
      </c>
      <c r="BW38" s="9">
        <v>0.68874999999999997</v>
      </c>
      <c r="BX38" s="9">
        <v>0.8</v>
      </c>
      <c r="BY38" s="9">
        <v>0.87692307692307714</v>
      </c>
      <c r="BZ38" s="9">
        <v>0.7958333333333335</v>
      </c>
      <c r="CA38" s="9">
        <v>0.49230769230769234</v>
      </c>
      <c r="CB38" s="9">
        <v>0.22500000000000001</v>
      </c>
      <c r="CC38" s="9">
        <v>0.27499999999999997</v>
      </c>
      <c r="CD38" s="9">
        <v>0.50769230769230766</v>
      </c>
      <c r="CE38" s="9">
        <v>1.0076923076923074</v>
      </c>
      <c r="CF38" s="9">
        <v>1.4428571428571428</v>
      </c>
      <c r="CG38" s="9">
        <v>1.5307692307692307</v>
      </c>
      <c r="CH38" s="9">
        <v>1.0583333333333333</v>
      </c>
      <c r="CI38" s="9">
        <f>+ACTUAL!C47</f>
        <v>1.5769230769230769</v>
      </c>
      <c r="CJ38" s="9">
        <f>+ACTUAL!D47</f>
        <v>1.3916666666666666</v>
      </c>
      <c r="CK38" s="9">
        <f>+ACTUAL!E47</f>
        <v>1.323076923076923</v>
      </c>
      <c r="CL38" s="9" t="str">
        <f>+ACTUAL!F47</f>
        <v/>
      </c>
      <c r="CM38" s="9">
        <f>+ACTUAL!G47</f>
        <v>1.1583333333333332</v>
      </c>
      <c r="CN38" s="9">
        <f>+ACTUAL!H47</f>
        <v>1.4</v>
      </c>
      <c r="CO38" s="9">
        <f>+ACTUAL!I47</f>
        <v>1.2499999999999998</v>
      </c>
      <c r="CP38" s="9" t="str">
        <f>+ACTUAL!J47</f>
        <v/>
      </c>
      <c r="CQ38" s="9" t="str">
        <f>+ACTUAL!K47</f>
        <v/>
      </c>
      <c r="CR38" s="9" t="str">
        <f>+ACTUAL!L47</f>
        <v/>
      </c>
      <c r="CS38" s="9" t="str">
        <f>+ACTUAL!M47</f>
        <v/>
      </c>
      <c r="CT38" s="13" t="str">
        <f>+ACTUAL!N47</f>
        <v/>
      </c>
      <c r="CU38" s="94">
        <v>1.630769230769231</v>
      </c>
      <c r="CV38" s="28">
        <v>1.333333333333333</v>
      </c>
      <c r="CW38" s="28">
        <v>1.0000000000000002</v>
      </c>
      <c r="CX38" s="28">
        <v>0.30909090909090919</v>
      </c>
      <c r="CY38" s="28">
        <v>0.54615384615384621</v>
      </c>
      <c r="CZ38" s="38">
        <v>0.65833333333333333</v>
      </c>
      <c r="DA38" s="38">
        <v>0.79166666666666685</v>
      </c>
      <c r="DB38" s="28">
        <v>0.76666666666666661</v>
      </c>
      <c r="DC38" s="38">
        <v>0.75384615384615372</v>
      </c>
      <c r="DD38" s="29">
        <v>0.86923076923076914</v>
      </c>
      <c r="DE38" s="26">
        <v>1.0499999999999998</v>
      </c>
      <c r="DF38" s="28">
        <v>0.9</v>
      </c>
      <c r="DG38" s="9">
        <v>0.46923076923076923</v>
      </c>
      <c r="DH38" s="28">
        <v>0.34583333333333327</v>
      </c>
      <c r="DI38" s="28">
        <v>0.29583333333333334</v>
      </c>
      <c r="DJ38" s="28">
        <v>0.38076923076923064</v>
      </c>
      <c r="DK38" s="28">
        <v>0.53846153846153844</v>
      </c>
      <c r="DL38" s="38">
        <v>0.40833333333333338</v>
      </c>
      <c r="DM38" s="38">
        <v>0.35416666666666669</v>
      </c>
      <c r="DN38" s="28">
        <v>0.37692307692307697</v>
      </c>
      <c r="DO38" s="38">
        <v>0.65416666666666667</v>
      </c>
      <c r="DP38" s="29">
        <v>0.80769230769230782</v>
      </c>
      <c r="DQ38" s="55">
        <v>1.3833333333333335</v>
      </c>
      <c r="DR38" s="28">
        <v>1.3083333333333333</v>
      </c>
      <c r="DS38" s="169">
        <v>1.0416666666666667</v>
      </c>
      <c r="DT38" s="142">
        <v>0.95833333333333337</v>
      </c>
      <c r="DU38" s="142">
        <v>1.1214285714285714</v>
      </c>
      <c r="DV38" s="142">
        <v>0.9916666666666667</v>
      </c>
      <c r="DW38" s="142">
        <v>0.86923076923076914</v>
      </c>
      <c r="DX38" s="142">
        <v>0.94615384615384623</v>
      </c>
      <c r="DY38" s="142">
        <v>0.95833333333333337</v>
      </c>
      <c r="DZ38" s="142">
        <v>1.0166666666666666</v>
      </c>
      <c r="EA38" s="142">
        <v>1.1583333333333334</v>
      </c>
      <c r="EB38" s="142">
        <v>1.5416666666666667</v>
      </c>
      <c r="EC38" s="142">
        <v>1.7333333333333334</v>
      </c>
      <c r="ED38" s="142">
        <v>1.5538461538461541</v>
      </c>
      <c r="EE38" s="9">
        <v>1.0384615384615385</v>
      </c>
      <c r="EF38" s="28">
        <v>1.4833333333333334</v>
      </c>
      <c r="EG38" s="28">
        <v>1.6538461538461537</v>
      </c>
      <c r="EH38" s="28">
        <v>1.7666666666666666</v>
      </c>
      <c r="EI38" s="28">
        <v>1.3846153846153846</v>
      </c>
      <c r="EJ38" s="38">
        <v>1.2916666666666667</v>
      </c>
      <c r="EK38" s="38">
        <v>1.2833333333333332</v>
      </c>
      <c r="EL38" s="28">
        <v>1.425</v>
      </c>
      <c r="EM38" s="38">
        <v>2.1384615384615384</v>
      </c>
      <c r="EN38" s="29">
        <v>2.6357142857142852</v>
      </c>
      <c r="EO38" s="55">
        <v>3.2357142857142862</v>
      </c>
      <c r="EP38" s="185">
        <v>3.3153846153846152</v>
      </c>
      <c r="EQ38" s="125">
        <v>2.66</v>
      </c>
    </row>
    <row r="39" spans="1:147" ht="13.5" thickBot="1" x14ac:dyDescent="0.25">
      <c r="A39" s="6"/>
      <c r="B39" s="20" t="s">
        <v>4</v>
      </c>
      <c r="C39" s="42" t="s">
        <v>36</v>
      </c>
      <c r="D39" s="42" t="s">
        <v>36</v>
      </c>
      <c r="E39" s="42" t="s">
        <v>36</v>
      </c>
      <c r="F39" s="42" t="s">
        <v>36</v>
      </c>
      <c r="G39" s="42" t="s">
        <v>36</v>
      </c>
      <c r="H39" s="27">
        <v>0.40000000000000008</v>
      </c>
      <c r="I39" s="42" t="s">
        <v>36</v>
      </c>
      <c r="J39" s="42" t="s">
        <v>36</v>
      </c>
      <c r="K39" s="42"/>
      <c r="L39" s="27">
        <v>0.36363636363636359</v>
      </c>
      <c r="M39" s="42"/>
      <c r="N39" s="57"/>
      <c r="O39" s="76" t="s">
        <v>36</v>
      </c>
      <c r="P39" s="33" t="s">
        <v>36</v>
      </c>
      <c r="Q39" s="33" t="s">
        <v>36</v>
      </c>
      <c r="R39" s="33" t="s">
        <v>36</v>
      </c>
      <c r="S39" s="33" t="s">
        <v>36</v>
      </c>
      <c r="T39" s="33" t="s">
        <v>36</v>
      </c>
      <c r="U39" s="33" t="s">
        <v>36</v>
      </c>
      <c r="V39" s="33" t="s">
        <v>36</v>
      </c>
      <c r="W39" s="9">
        <v>0.79249999999999998</v>
      </c>
      <c r="X39" s="34" t="s">
        <v>36</v>
      </c>
      <c r="Y39" s="64">
        <v>0.32</v>
      </c>
      <c r="Z39" s="7">
        <v>0.47083333333333327</v>
      </c>
      <c r="AA39" s="7">
        <v>0.45000000000000007</v>
      </c>
      <c r="AB39" s="72" t="s">
        <v>36</v>
      </c>
      <c r="AC39" s="73" t="s">
        <v>36</v>
      </c>
      <c r="AD39" s="73" t="s">
        <v>36</v>
      </c>
      <c r="AE39" s="73" t="s">
        <v>36</v>
      </c>
      <c r="AF39" s="73" t="s">
        <v>36</v>
      </c>
      <c r="AG39" s="73" t="s">
        <v>36</v>
      </c>
      <c r="AH39" s="73" t="s">
        <v>36</v>
      </c>
      <c r="AI39" s="74">
        <v>0.63124999999999987</v>
      </c>
      <c r="AJ39" s="74">
        <v>0.82307692307692315</v>
      </c>
      <c r="AK39" s="74">
        <v>0.86153846153846192</v>
      </c>
      <c r="AL39" s="75" t="s">
        <v>36</v>
      </c>
      <c r="AM39" s="42" t="s">
        <v>36</v>
      </c>
      <c r="AN39" s="72" t="s">
        <v>36</v>
      </c>
      <c r="AO39" s="73" t="s">
        <v>36</v>
      </c>
      <c r="AP39" s="73" t="s">
        <v>36</v>
      </c>
      <c r="AQ39" s="73" t="s">
        <v>36</v>
      </c>
      <c r="AR39" s="73" t="s">
        <v>36</v>
      </c>
      <c r="AS39" s="82" t="s">
        <v>36</v>
      </c>
      <c r="AT39" s="27">
        <v>0.63400000000000001</v>
      </c>
      <c r="AU39" s="85">
        <v>0.74666666666666659</v>
      </c>
      <c r="AV39" s="74">
        <v>0.75230769230769223</v>
      </c>
      <c r="AW39" s="48">
        <v>0.8175</v>
      </c>
      <c r="AX39" s="27">
        <v>0.84999999999999987</v>
      </c>
      <c r="AY39" s="42" t="s">
        <v>36</v>
      </c>
      <c r="AZ39" s="72" t="s">
        <v>36</v>
      </c>
      <c r="BA39" s="73" t="s">
        <v>36</v>
      </c>
      <c r="BB39" s="73" t="s">
        <v>36</v>
      </c>
      <c r="BC39" s="73" t="s">
        <v>36</v>
      </c>
      <c r="BD39" s="73" t="s">
        <v>36</v>
      </c>
      <c r="BE39" s="73" t="s">
        <v>36</v>
      </c>
      <c r="BF39" s="73" t="s">
        <v>36</v>
      </c>
      <c r="BG39" s="74">
        <v>1.1583333333333334</v>
      </c>
      <c r="BH39" s="74">
        <v>0.8833333333333333</v>
      </c>
      <c r="BI39" s="74">
        <v>0.76666666666666661</v>
      </c>
      <c r="BJ39" s="75" t="s">
        <v>36</v>
      </c>
      <c r="BK39" s="42" t="s">
        <v>36</v>
      </c>
      <c r="BL39" s="42" t="s">
        <v>36</v>
      </c>
      <c r="BM39" s="42" t="s">
        <v>36</v>
      </c>
      <c r="BN39" s="42" t="s">
        <v>36</v>
      </c>
      <c r="BO39" s="42" t="s">
        <v>36</v>
      </c>
      <c r="BP39" s="42" t="s">
        <v>36</v>
      </c>
      <c r="BQ39" s="42" t="s">
        <v>36</v>
      </c>
      <c r="BR39" s="42" t="s">
        <v>36</v>
      </c>
      <c r="BS39" s="87">
        <v>0.29545454545454536</v>
      </c>
      <c r="BT39" s="87">
        <v>0.45000000000000007</v>
      </c>
      <c r="BU39" s="87">
        <v>0.56249999999999989</v>
      </c>
      <c r="BV39" s="42" t="s">
        <v>36</v>
      </c>
      <c r="BW39" s="42" t="s">
        <v>36</v>
      </c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57"/>
      <c r="CU39" s="120" t="s">
        <v>36</v>
      </c>
      <c r="CV39" s="42" t="s">
        <v>36</v>
      </c>
      <c r="CW39" s="42" t="s">
        <v>36</v>
      </c>
      <c r="CX39" s="42" t="s">
        <v>36</v>
      </c>
      <c r="CY39" s="42" t="s">
        <v>36</v>
      </c>
      <c r="CZ39" s="57" t="s">
        <v>36</v>
      </c>
      <c r="DA39" s="57" t="s">
        <v>36</v>
      </c>
      <c r="DB39" s="42" t="s">
        <v>36</v>
      </c>
      <c r="DC39" s="57"/>
      <c r="DD39" s="27">
        <v>0.46153846153846162</v>
      </c>
      <c r="DE39" s="96">
        <v>0.45833333333333343</v>
      </c>
      <c r="DF39" s="27">
        <v>0.4</v>
      </c>
      <c r="DG39" s="31" t="s">
        <v>36</v>
      </c>
      <c r="DH39" s="42" t="s">
        <v>36</v>
      </c>
      <c r="DI39" s="42" t="s">
        <v>36</v>
      </c>
      <c r="DJ39" s="42" t="s">
        <v>36</v>
      </c>
      <c r="DK39" s="42" t="s">
        <v>36</v>
      </c>
      <c r="DL39" s="57" t="s">
        <v>36</v>
      </c>
      <c r="DM39" s="57" t="s">
        <v>36</v>
      </c>
      <c r="DN39" s="42" t="s">
        <v>36</v>
      </c>
      <c r="DO39" s="57"/>
      <c r="DP39" s="27">
        <v>0.94230769230769218</v>
      </c>
      <c r="DQ39" s="54">
        <v>0.90833333333333355</v>
      </c>
      <c r="DR39" s="57" t="s">
        <v>36</v>
      </c>
      <c r="DS39" s="171"/>
      <c r="DT39" s="150" t="s">
        <v>36</v>
      </c>
      <c r="DU39" s="150" t="s">
        <v>36</v>
      </c>
      <c r="DV39" s="150" t="s">
        <v>36</v>
      </c>
      <c r="DW39" s="150" t="s">
        <v>36</v>
      </c>
      <c r="DX39" s="141">
        <v>1.8571428571428572</v>
      </c>
      <c r="DY39" s="141">
        <v>1.9666666666666668</v>
      </c>
      <c r="DZ39" s="141">
        <v>1.8454545454545452</v>
      </c>
      <c r="EA39" s="141">
        <v>1.9166666666666667</v>
      </c>
      <c r="EB39" s="141">
        <v>1.9583333333333333</v>
      </c>
      <c r="EC39" s="141">
        <v>2.0499999999999998</v>
      </c>
      <c r="ED39" s="141">
        <v>2.046153846153846</v>
      </c>
      <c r="EE39" s="40"/>
      <c r="EF39" s="63">
        <v>2</v>
      </c>
      <c r="EG39" s="63">
        <v>2.3000000000000003</v>
      </c>
      <c r="EH39" s="63">
        <v>2.6750000000000003</v>
      </c>
      <c r="EI39" s="66">
        <v>2.4428571428571426</v>
      </c>
      <c r="EJ39" s="37">
        <v>2.209090909090909</v>
      </c>
      <c r="EK39" s="37">
        <v>2.3916666666666662</v>
      </c>
      <c r="EL39" s="27">
        <v>2.7307692307692308</v>
      </c>
      <c r="EM39" s="96">
        <v>4.1461538461538456</v>
      </c>
      <c r="EN39" s="27">
        <v>4.1714285714285708</v>
      </c>
      <c r="EO39" s="27">
        <v>3.7857142857142856</v>
      </c>
      <c r="EP39" s="182">
        <v>3.8230769230769228</v>
      </c>
      <c r="EQ39" s="125">
        <v>3.71</v>
      </c>
    </row>
    <row r="40" spans="1:147" x14ac:dyDescent="0.2">
      <c r="A40" s="8" t="s">
        <v>45</v>
      </c>
      <c r="B40" s="21" t="s">
        <v>6</v>
      </c>
      <c r="C40" s="43" t="s">
        <v>36</v>
      </c>
      <c r="D40" s="43" t="s">
        <v>36</v>
      </c>
      <c r="E40" s="43" t="s">
        <v>36</v>
      </c>
      <c r="F40" s="43" t="s">
        <v>36</v>
      </c>
      <c r="G40" s="43" t="s">
        <v>36</v>
      </c>
      <c r="H40" s="28">
        <v>0.20000000000000004</v>
      </c>
      <c r="I40" s="43" t="s">
        <v>36</v>
      </c>
      <c r="J40" s="43" t="s">
        <v>36</v>
      </c>
      <c r="K40" s="43"/>
      <c r="L40" s="28">
        <v>0.2</v>
      </c>
      <c r="M40" s="43"/>
      <c r="N40" s="59"/>
      <c r="O40" s="76" t="s">
        <v>36</v>
      </c>
      <c r="P40" s="33" t="s">
        <v>36</v>
      </c>
      <c r="Q40" s="33" t="s">
        <v>36</v>
      </c>
      <c r="R40" s="33" t="s">
        <v>36</v>
      </c>
      <c r="S40" s="33" t="s">
        <v>36</v>
      </c>
      <c r="T40" s="33" t="s">
        <v>36</v>
      </c>
      <c r="U40" s="33" t="s">
        <v>36</v>
      </c>
      <c r="V40" s="33" t="s">
        <v>36</v>
      </c>
      <c r="W40" s="9">
        <v>0.57750000000000001</v>
      </c>
      <c r="X40" s="34" t="s">
        <v>36</v>
      </c>
      <c r="Y40" s="64">
        <v>0.22</v>
      </c>
      <c r="Z40" s="9">
        <v>0.2541666666666666</v>
      </c>
      <c r="AA40" s="9">
        <v>0.23333333333333334</v>
      </c>
      <c r="AB40" s="76" t="s">
        <v>36</v>
      </c>
      <c r="AC40" s="33" t="s">
        <v>36</v>
      </c>
      <c r="AD40" s="33" t="s">
        <v>36</v>
      </c>
      <c r="AE40" s="33" t="s">
        <v>36</v>
      </c>
      <c r="AF40" s="33" t="s">
        <v>36</v>
      </c>
      <c r="AG40" s="33" t="s">
        <v>36</v>
      </c>
      <c r="AH40" s="33" t="s">
        <v>36</v>
      </c>
      <c r="AI40" s="9">
        <v>0.33124999999999993</v>
      </c>
      <c r="AJ40" s="9">
        <v>0.51923076923076905</v>
      </c>
      <c r="AK40" s="9">
        <v>0.56153846153846154</v>
      </c>
      <c r="AL40" s="77" t="s">
        <v>36</v>
      </c>
      <c r="AM40" s="43" t="s">
        <v>36</v>
      </c>
      <c r="AN40" s="76" t="s">
        <v>36</v>
      </c>
      <c r="AO40" s="33" t="s">
        <v>36</v>
      </c>
      <c r="AP40" s="33" t="s">
        <v>36</v>
      </c>
      <c r="AQ40" s="33" t="s">
        <v>36</v>
      </c>
      <c r="AR40" s="33" t="s">
        <v>36</v>
      </c>
      <c r="AS40" s="34" t="s">
        <v>36</v>
      </c>
      <c r="AT40" s="28">
        <v>0.32999999999999996</v>
      </c>
      <c r="AU40" s="22">
        <v>0.44166666666666671</v>
      </c>
      <c r="AV40" s="9">
        <v>0.4538461538461539</v>
      </c>
      <c r="AW40" s="13">
        <v>0.52500000000000013</v>
      </c>
      <c r="AX40" s="28">
        <v>0.55624999999999991</v>
      </c>
      <c r="AY40" s="43" t="s">
        <v>36</v>
      </c>
      <c r="AZ40" s="76" t="s">
        <v>36</v>
      </c>
      <c r="BA40" s="33" t="s">
        <v>36</v>
      </c>
      <c r="BB40" s="33" t="s">
        <v>36</v>
      </c>
      <c r="BC40" s="33" t="s">
        <v>36</v>
      </c>
      <c r="BD40" s="33" t="s">
        <v>36</v>
      </c>
      <c r="BE40" s="33" t="s">
        <v>36</v>
      </c>
      <c r="BF40" s="33" t="s">
        <v>36</v>
      </c>
      <c r="BG40" s="9">
        <v>0.82500000000000007</v>
      </c>
      <c r="BH40" s="9">
        <v>0.54999999999999993</v>
      </c>
      <c r="BI40" s="9">
        <v>0.45833333333333343</v>
      </c>
      <c r="BJ40" s="77" t="s">
        <v>36</v>
      </c>
      <c r="BK40" s="43" t="s">
        <v>36</v>
      </c>
      <c r="BL40" s="43" t="s">
        <v>36</v>
      </c>
      <c r="BM40" s="43" t="s">
        <v>36</v>
      </c>
      <c r="BN40" s="43" t="s">
        <v>36</v>
      </c>
      <c r="BO40" s="43" t="s">
        <v>36</v>
      </c>
      <c r="BP40" s="43" t="s">
        <v>36</v>
      </c>
      <c r="BQ40" s="43" t="s">
        <v>36</v>
      </c>
      <c r="BR40" s="43" t="s">
        <v>36</v>
      </c>
      <c r="BS40" s="41">
        <v>0.14999999999999997</v>
      </c>
      <c r="BT40" s="41">
        <v>0.20384615384615387</v>
      </c>
      <c r="BU40" s="41">
        <v>0.26666666666666661</v>
      </c>
      <c r="BV40" s="43" t="s">
        <v>36</v>
      </c>
      <c r="BW40" s="43" t="s">
        <v>36</v>
      </c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59"/>
      <c r="CU40" s="76" t="s">
        <v>36</v>
      </c>
      <c r="CV40" s="43" t="s">
        <v>36</v>
      </c>
      <c r="CW40" s="43" t="s">
        <v>36</v>
      </c>
      <c r="CX40" s="43" t="s">
        <v>36</v>
      </c>
      <c r="CY40" s="43" t="s">
        <v>36</v>
      </c>
      <c r="CZ40" s="59" t="s">
        <v>36</v>
      </c>
      <c r="DA40" s="59" t="s">
        <v>36</v>
      </c>
      <c r="DB40" s="43" t="s">
        <v>36</v>
      </c>
      <c r="DC40" s="59"/>
      <c r="DD40" s="28">
        <v>0.26153846153846155</v>
      </c>
      <c r="DE40" s="26">
        <v>0.25833333333333336</v>
      </c>
      <c r="DF40" s="28">
        <v>0.2</v>
      </c>
      <c r="DG40" s="33" t="s">
        <v>36</v>
      </c>
      <c r="DH40" s="43" t="s">
        <v>36</v>
      </c>
      <c r="DI40" s="43" t="s">
        <v>36</v>
      </c>
      <c r="DJ40" s="43" t="s">
        <v>36</v>
      </c>
      <c r="DK40" s="43" t="s">
        <v>36</v>
      </c>
      <c r="DL40" s="59" t="s">
        <v>36</v>
      </c>
      <c r="DM40" s="59" t="s">
        <v>36</v>
      </c>
      <c r="DN40" s="43" t="s">
        <v>36</v>
      </c>
      <c r="DO40" s="59"/>
      <c r="DP40" s="28">
        <v>0.73076923076923062</v>
      </c>
      <c r="DQ40" s="55">
        <v>0.70833333333333348</v>
      </c>
      <c r="DR40" s="59" t="s">
        <v>36</v>
      </c>
      <c r="DS40" s="172" t="s">
        <v>36</v>
      </c>
      <c r="DT40" s="151" t="s">
        <v>36</v>
      </c>
      <c r="DU40" s="151" t="s">
        <v>36</v>
      </c>
      <c r="DV40" s="151" t="s">
        <v>36</v>
      </c>
      <c r="DW40" s="151" t="s">
        <v>36</v>
      </c>
      <c r="DX40" s="125">
        <v>1.5714285714285714</v>
      </c>
      <c r="DY40" s="125">
        <v>1.7666666666666668</v>
      </c>
      <c r="DZ40" s="125">
        <v>1.6454545454545455</v>
      </c>
      <c r="EA40" s="125">
        <v>1.716666666666667</v>
      </c>
      <c r="EB40" s="125">
        <v>1.7583333333333335</v>
      </c>
      <c r="EC40" s="125">
        <v>1.8500000000000003</v>
      </c>
      <c r="ED40" s="125">
        <v>1.8461538461538463</v>
      </c>
      <c r="EE40" s="41">
        <v>1.5857142857142859</v>
      </c>
      <c r="EF40" s="64">
        <v>1.8</v>
      </c>
      <c r="EG40" s="64">
        <v>2.1</v>
      </c>
      <c r="EH40" s="64">
        <v>2.4416666666666664</v>
      </c>
      <c r="EI40" s="68">
        <v>2.1857142857142859</v>
      </c>
      <c r="EJ40" s="38">
        <v>1.9090909090909092</v>
      </c>
      <c r="EK40" s="38">
        <v>2.0916666666666668</v>
      </c>
      <c r="EL40" s="28">
        <v>2.4307692307692306</v>
      </c>
      <c r="EM40" s="26">
        <v>3.8461538461538467</v>
      </c>
      <c r="EN40" s="28">
        <v>3.8714285714285714</v>
      </c>
      <c r="EO40" s="27">
        <v>3.4857142857142853</v>
      </c>
      <c r="EP40" s="181">
        <v>3.523076923076923</v>
      </c>
      <c r="EQ40" s="125">
        <v>3.41</v>
      </c>
    </row>
    <row r="41" spans="1:147" ht="13.5" thickBot="1" x14ac:dyDescent="0.25">
      <c r="A41" s="10"/>
      <c r="B41" s="23" t="s">
        <v>7</v>
      </c>
      <c r="C41" s="44" t="s">
        <v>36</v>
      </c>
      <c r="D41" s="44" t="s">
        <v>36</v>
      </c>
      <c r="E41" s="44" t="s">
        <v>36</v>
      </c>
      <c r="F41" s="44" t="s">
        <v>36</v>
      </c>
      <c r="G41" s="44" t="s">
        <v>36</v>
      </c>
      <c r="H41" s="29">
        <v>0.10000000000000002</v>
      </c>
      <c r="I41" s="44" t="s">
        <v>36</v>
      </c>
      <c r="J41" s="44" t="s">
        <v>36</v>
      </c>
      <c r="K41" s="44"/>
      <c r="L41" s="29">
        <v>0.1</v>
      </c>
      <c r="M41" s="44"/>
      <c r="N41" s="61"/>
      <c r="O41" s="78" t="s">
        <v>36</v>
      </c>
      <c r="P41" s="79" t="s">
        <v>36</v>
      </c>
      <c r="Q41" s="79" t="s">
        <v>36</v>
      </c>
      <c r="R41" s="79" t="s">
        <v>36</v>
      </c>
      <c r="S41" s="79" t="s">
        <v>36</v>
      </c>
      <c r="T41" s="79" t="s">
        <v>36</v>
      </c>
      <c r="U41" s="79" t="s">
        <v>36</v>
      </c>
      <c r="V41" s="79" t="s">
        <v>36</v>
      </c>
      <c r="W41" s="80">
        <v>0.32750000000000001</v>
      </c>
      <c r="X41" s="83" t="s">
        <v>36</v>
      </c>
      <c r="Y41" s="65">
        <v>0.18000000000000002</v>
      </c>
      <c r="Z41" s="9">
        <v>0.13499999999999998</v>
      </c>
      <c r="AA41" s="9">
        <v>0.11666666666666667</v>
      </c>
      <c r="AB41" s="78" t="s">
        <v>36</v>
      </c>
      <c r="AC41" s="79" t="s">
        <v>36</v>
      </c>
      <c r="AD41" s="79" t="s">
        <v>36</v>
      </c>
      <c r="AE41" s="79" t="s">
        <v>36</v>
      </c>
      <c r="AF41" s="79" t="s">
        <v>36</v>
      </c>
      <c r="AG41" s="79" t="s">
        <v>36</v>
      </c>
      <c r="AH41" s="79" t="s">
        <v>36</v>
      </c>
      <c r="AI41" s="80">
        <v>0.15</v>
      </c>
      <c r="AJ41" s="80">
        <v>0.25384615384615378</v>
      </c>
      <c r="AK41" s="80">
        <v>0.26153846153846161</v>
      </c>
      <c r="AL41" s="81" t="s">
        <v>36</v>
      </c>
      <c r="AM41" s="44" t="s">
        <v>36</v>
      </c>
      <c r="AN41" s="78" t="s">
        <v>36</v>
      </c>
      <c r="AO41" s="79" t="s">
        <v>36</v>
      </c>
      <c r="AP41" s="79" t="s">
        <v>36</v>
      </c>
      <c r="AQ41" s="79" t="s">
        <v>36</v>
      </c>
      <c r="AR41" s="79" t="s">
        <v>36</v>
      </c>
      <c r="AS41" s="83" t="s">
        <v>36</v>
      </c>
      <c r="AT41" s="29">
        <v>0.15</v>
      </c>
      <c r="AU41" s="86">
        <v>0.19999999999999998</v>
      </c>
      <c r="AV41" s="80">
        <v>0.20384615384615387</v>
      </c>
      <c r="AW41" s="49">
        <v>0.24583333333333332</v>
      </c>
      <c r="AX41" s="29">
        <v>0.26874999999999999</v>
      </c>
      <c r="AY41" s="44" t="s">
        <v>36</v>
      </c>
      <c r="AZ41" s="78" t="s">
        <v>36</v>
      </c>
      <c r="BA41" s="79" t="s">
        <v>36</v>
      </c>
      <c r="BB41" s="79" t="s">
        <v>36</v>
      </c>
      <c r="BC41" s="79" t="s">
        <v>36</v>
      </c>
      <c r="BD41" s="79" t="s">
        <v>36</v>
      </c>
      <c r="BE41" s="79" t="s">
        <v>36</v>
      </c>
      <c r="BF41" s="79" t="s">
        <v>36</v>
      </c>
      <c r="BG41" s="80">
        <v>0.52500000000000002</v>
      </c>
      <c r="BH41" s="80">
        <v>0.25</v>
      </c>
      <c r="BI41" s="80">
        <v>0.19999999999999998</v>
      </c>
      <c r="BJ41" s="81" t="s">
        <v>36</v>
      </c>
      <c r="BK41" s="44" t="s">
        <v>36</v>
      </c>
      <c r="BL41" s="44" t="s">
        <v>36</v>
      </c>
      <c r="BM41" s="44" t="s">
        <v>36</v>
      </c>
      <c r="BN41" s="44" t="s">
        <v>36</v>
      </c>
      <c r="BO41" s="44" t="s">
        <v>36</v>
      </c>
      <c r="BP41" s="44" t="s">
        <v>36</v>
      </c>
      <c r="BQ41" s="44" t="s">
        <v>36</v>
      </c>
      <c r="BR41" s="44" t="s">
        <v>36</v>
      </c>
      <c r="BS41" s="88">
        <v>9.9999999999999992E-2</v>
      </c>
      <c r="BT41" s="88">
        <v>0.10384615384615385</v>
      </c>
      <c r="BU41" s="88">
        <v>0.1333333333333333</v>
      </c>
      <c r="BV41" s="44" t="s">
        <v>36</v>
      </c>
      <c r="BW41" s="44" t="s">
        <v>36</v>
      </c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61"/>
      <c r="CU41" s="78" t="s">
        <v>36</v>
      </c>
      <c r="CV41" s="44" t="s">
        <v>36</v>
      </c>
      <c r="CW41" s="44" t="s">
        <v>36</v>
      </c>
      <c r="CX41" s="44" t="s">
        <v>36</v>
      </c>
      <c r="CY41" s="44" t="s">
        <v>36</v>
      </c>
      <c r="CZ41" s="61" t="s">
        <v>36</v>
      </c>
      <c r="DA41" s="61" t="s">
        <v>36</v>
      </c>
      <c r="DB41" s="44" t="s">
        <v>36</v>
      </c>
      <c r="DC41" s="61"/>
      <c r="DD41" s="29">
        <v>0.13076923076923078</v>
      </c>
      <c r="DE41" s="97">
        <v>0.13749999999999998</v>
      </c>
      <c r="DF41" s="29">
        <v>0.15</v>
      </c>
      <c r="DG41" s="79" t="s">
        <v>36</v>
      </c>
      <c r="DH41" s="44" t="s">
        <v>36</v>
      </c>
      <c r="DI41" s="44" t="s">
        <v>36</v>
      </c>
      <c r="DJ41" s="44" t="s">
        <v>36</v>
      </c>
      <c r="DK41" s="44" t="s">
        <v>36</v>
      </c>
      <c r="DL41" s="61" t="s">
        <v>36</v>
      </c>
      <c r="DM41" s="61" t="s">
        <v>36</v>
      </c>
      <c r="DN41" s="44" t="s">
        <v>36</v>
      </c>
      <c r="DO41" s="61"/>
      <c r="DP41" s="29">
        <v>0.53076923076923077</v>
      </c>
      <c r="DQ41" s="56">
        <v>0.5083333333333333</v>
      </c>
      <c r="DR41" s="61" t="s">
        <v>36</v>
      </c>
      <c r="DS41" s="173" t="s">
        <v>36</v>
      </c>
      <c r="DT41" s="152" t="s">
        <v>36</v>
      </c>
      <c r="DU41" s="152" t="s">
        <v>36</v>
      </c>
      <c r="DV41" s="152" t="s">
        <v>36</v>
      </c>
      <c r="DW41" s="152" t="s">
        <v>36</v>
      </c>
      <c r="DX41" s="142">
        <v>9.8285714285714256</v>
      </c>
      <c r="DY41" s="142">
        <v>1.5666666666666667</v>
      </c>
      <c r="DZ41" s="142">
        <v>1.4454545454545455</v>
      </c>
      <c r="EA41" s="142">
        <v>1.5166666666666666</v>
      </c>
      <c r="EB41" s="142">
        <v>1.5583333333333333</v>
      </c>
      <c r="EC41" s="142">
        <v>1.6500000000000001</v>
      </c>
      <c r="ED41" s="142">
        <v>1.6461538461538465</v>
      </c>
      <c r="EE41" s="129">
        <v>1.3857142857142855</v>
      </c>
      <c r="EF41" s="129">
        <v>1.5999999999999999</v>
      </c>
      <c r="EG41" s="129">
        <v>1.9000000000000001</v>
      </c>
      <c r="EH41" s="129">
        <v>2.2083333333333326</v>
      </c>
      <c r="EI41" s="129">
        <v>1.8428571428571427</v>
      </c>
      <c r="EJ41" s="97">
        <v>1.6090909090909091</v>
      </c>
      <c r="EK41" s="39">
        <v>1.7916666666666663</v>
      </c>
      <c r="EL41" s="29">
        <v>2.1307692307692307</v>
      </c>
      <c r="EM41" s="97">
        <v>3.5461538461538455</v>
      </c>
      <c r="EN41" s="39">
        <v>3.5714285714285721</v>
      </c>
      <c r="EO41" s="125">
        <v>3.1857142857142855</v>
      </c>
      <c r="EP41" s="125">
        <v>3.2230769230769232</v>
      </c>
      <c r="EQ41" s="125">
        <v>3.11</v>
      </c>
    </row>
    <row r="45" spans="1:147" x14ac:dyDescent="0.2">
      <c r="A45" s="45"/>
      <c r="B45" t="s">
        <v>41</v>
      </c>
    </row>
  </sheetData>
  <mergeCells count="1">
    <mergeCell ref="A4:N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opLeftCell="A4" zoomScaleNormal="100" workbookViewId="0">
      <selection activeCell="P10" sqref="P10"/>
    </sheetView>
  </sheetViews>
  <sheetFormatPr baseColWidth="10" defaultRowHeight="12" x14ac:dyDescent="0.2"/>
  <cols>
    <col min="1" max="1" width="15.28515625" style="190" customWidth="1"/>
    <col min="2" max="2" width="8.7109375" style="190" customWidth="1"/>
    <col min="3" max="3" width="9.140625" style="190" customWidth="1"/>
    <col min="4" max="4" width="10.140625" style="190" customWidth="1"/>
    <col min="5" max="5" width="7.7109375" style="190" customWidth="1"/>
    <col min="6" max="6" width="8.140625" style="190" customWidth="1"/>
    <col min="7" max="7" width="7.28515625" style="190" customWidth="1"/>
    <col min="8" max="8" width="7.85546875" style="190" customWidth="1"/>
    <col min="9" max="9" width="8" style="190" customWidth="1"/>
    <col min="10" max="15" width="7.85546875" style="190" customWidth="1"/>
    <col min="16" max="16" width="9.7109375" style="190" customWidth="1"/>
    <col min="17" max="19" width="11.42578125" style="190" hidden="1" customWidth="1"/>
    <col min="20" max="20" width="0.140625" style="190" hidden="1" customWidth="1"/>
    <col min="21" max="27" width="11.42578125" style="190" hidden="1" customWidth="1"/>
    <col min="28" max="28" width="8.140625" style="190" hidden="1" customWidth="1"/>
    <col min="29" max="16384" width="11.42578125" style="190"/>
  </cols>
  <sheetData>
    <row r="1" spans="1:31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31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31" x14ac:dyDescent="0.2">
      <c r="A3" s="465" t="s">
        <v>49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31" ht="12.7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31" ht="12.75" thickBot="1" x14ac:dyDescent="0.25">
      <c r="A5" s="217" t="s">
        <v>0</v>
      </c>
      <c r="B5" s="218" t="s">
        <v>1</v>
      </c>
      <c r="C5" s="219" t="s">
        <v>15</v>
      </c>
      <c r="D5" s="220" t="s">
        <v>15</v>
      </c>
      <c r="E5" s="220" t="s">
        <v>37</v>
      </c>
      <c r="F5" s="220" t="s">
        <v>38</v>
      </c>
      <c r="G5" s="220" t="s">
        <v>15</v>
      </c>
      <c r="H5" s="220" t="s">
        <v>37</v>
      </c>
      <c r="I5" s="220" t="s">
        <v>38</v>
      </c>
      <c r="J5" s="220" t="s">
        <v>15</v>
      </c>
      <c r="K5" s="220" t="s">
        <v>37</v>
      </c>
      <c r="L5" s="220" t="s">
        <v>38</v>
      </c>
      <c r="M5" s="220" t="s">
        <v>15</v>
      </c>
      <c r="N5" s="220" t="s">
        <v>37</v>
      </c>
      <c r="O5" s="220" t="s">
        <v>38</v>
      </c>
      <c r="P5" s="220" t="s">
        <v>2</v>
      </c>
      <c r="Q5" s="220"/>
      <c r="R5" s="221" t="s">
        <v>2</v>
      </c>
    </row>
    <row r="6" spans="1:31" ht="12.75" thickBot="1" x14ac:dyDescent="0.25">
      <c r="A6" s="222"/>
      <c r="B6" s="223"/>
      <c r="C6" s="219" t="s">
        <v>64</v>
      </c>
      <c r="D6" s="224">
        <v>3</v>
      </c>
      <c r="E6" s="224">
        <v>5</v>
      </c>
      <c r="F6" s="224">
        <v>7</v>
      </c>
      <c r="G6" s="224">
        <v>10</v>
      </c>
      <c r="H6" s="224">
        <v>12</v>
      </c>
      <c r="I6" s="224">
        <v>14</v>
      </c>
      <c r="J6" s="224">
        <v>17</v>
      </c>
      <c r="K6" s="224">
        <v>19</v>
      </c>
      <c r="L6" s="224">
        <v>21</v>
      </c>
      <c r="M6" s="224">
        <v>24</v>
      </c>
      <c r="N6" s="224">
        <v>26</v>
      </c>
      <c r="O6" s="224">
        <v>28</v>
      </c>
      <c r="P6" s="224" t="s">
        <v>3</v>
      </c>
      <c r="Q6" s="224"/>
      <c r="R6" s="225" t="s">
        <v>3</v>
      </c>
    </row>
    <row r="7" spans="1:31" ht="12.75" thickBot="1" x14ac:dyDescent="0.25">
      <c r="A7" s="267"/>
      <c r="B7" s="267"/>
      <c r="C7" s="267"/>
      <c r="D7" s="267"/>
      <c r="E7" s="267"/>
      <c r="F7" s="359"/>
      <c r="G7" s="267"/>
      <c r="H7" s="267"/>
      <c r="I7" s="267"/>
      <c r="J7" s="267"/>
      <c r="K7" s="267"/>
      <c r="L7" s="267"/>
      <c r="M7" s="267"/>
      <c r="N7" s="267"/>
      <c r="O7" s="267"/>
      <c r="P7" s="267"/>
    </row>
    <row r="8" spans="1:31" ht="15" x14ac:dyDescent="0.25">
      <c r="A8" s="294"/>
      <c r="B8" s="295" t="s">
        <v>4</v>
      </c>
      <c r="C8" s="296">
        <v>1</v>
      </c>
      <c r="D8" s="296">
        <v>1.1000000000000001</v>
      </c>
      <c r="E8" s="297">
        <v>1.05</v>
      </c>
      <c r="F8" s="296">
        <v>1.2</v>
      </c>
      <c r="G8" s="298">
        <v>0.9</v>
      </c>
      <c r="H8" s="299">
        <v>1.1000000000000001</v>
      </c>
      <c r="I8" s="296">
        <v>0.9</v>
      </c>
      <c r="J8" s="296">
        <v>1</v>
      </c>
      <c r="K8" s="296">
        <v>0.9</v>
      </c>
      <c r="L8" s="296">
        <v>1</v>
      </c>
      <c r="M8" s="296">
        <v>1</v>
      </c>
      <c r="N8" s="296">
        <v>1</v>
      </c>
      <c r="O8" s="296">
        <v>1</v>
      </c>
      <c r="P8" s="300">
        <f>IF(SUM(B8:N8)=0,"",+AVERAGE(B8:N8))</f>
        <v>1.0125000000000002</v>
      </c>
    </row>
    <row r="9" spans="1:31" ht="15" x14ac:dyDescent="0.25">
      <c r="A9" s="301" t="s">
        <v>5</v>
      </c>
      <c r="B9" s="302" t="s">
        <v>6</v>
      </c>
      <c r="C9" s="303">
        <v>0.7</v>
      </c>
      <c r="D9" s="303">
        <v>0.8</v>
      </c>
      <c r="E9" s="304">
        <v>0.85</v>
      </c>
      <c r="F9" s="303">
        <v>0.9</v>
      </c>
      <c r="G9" s="305">
        <v>0.6</v>
      </c>
      <c r="H9" s="306">
        <v>0.8</v>
      </c>
      <c r="I9" s="303">
        <v>0.6</v>
      </c>
      <c r="J9" s="303">
        <v>0.7</v>
      </c>
      <c r="K9" s="303">
        <v>0.6</v>
      </c>
      <c r="L9" s="303">
        <v>0.7</v>
      </c>
      <c r="M9" s="303">
        <v>0.7</v>
      </c>
      <c r="N9" s="303">
        <v>0.7</v>
      </c>
      <c r="O9" s="303">
        <v>0.7</v>
      </c>
      <c r="P9" s="307">
        <f>IF(SUM(B9:N9)=0,"",+AVERAGE(B9:N9))</f>
        <v>0.72083333333333333</v>
      </c>
    </row>
    <row r="10" spans="1:31" ht="15.75" thickBot="1" x14ac:dyDescent="0.3">
      <c r="A10" s="308"/>
      <c r="B10" s="309" t="s">
        <v>7</v>
      </c>
      <c r="C10" s="310">
        <v>0.4</v>
      </c>
      <c r="D10" s="310">
        <v>0.5</v>
      </c>
      <c r="E10" s="311">
        <v>0.55000000000000004</v>
      </c>
      <c r="F10" s="310">
        <v>0.7</v>
      </c>
      <c r="G10" s="312">
        <v>0.3</v>
      </c>
      <c r="H10" s="313">
        <v>0.5</v>
      </c>
      <c r="I10" s="310">
        <v>0.3</v>
      </c>
      <c r="J10" s="310">
        <v>0.4</v>
      </c>
      <c r="K10" s="310">
        <v>0.3</v>
      </c>
      <c r="L10" s="310">
        <v>0.4</v>
      </c>
      <c r="M10" s="310">
        <v>0.4</v>
      </c>
      <c r="N10" s="310">
        <v>0.4</v>
      </c>
      <c r="O10" s="310">
        <v>0.4</v>
      </c>
      <c r="P10" s="314">
        <f>IF(SUM(B10:N10)=0,"",+AVERAGE(B10:N10))</f>
        <v>0.4291666666666667</v>
      </c>
    </row>
    <row r="11" spans="1:31" ht="15.75" thickBot="1" x14ac:dyDescent="0.3">
      <c r="A11" s="301"/>
      <c r="B11" s="302"/>
      <c r="C11" s="306" t="str">
        <f t="shared" ref="C11:O11" si="0">IF(C8="","",IF(C8&gt;B8,"En alza", IF(C8&lt;B8, "En Baja", "Estable")))</f>
        <v>En Baja</v>
      </c>
      <c r="D11" s="306" t="str">
        <f t="shared" si="0"/>
        <v>En alza</v>
      </c>
      <c r="E11" s="306" t="str">
        <f t="shared" si="0"/>
        <v>En Baja</v>
      </c>
      <c r="F11" s="306" t="str">
        <f t="shared" si="0"/>
        <v>En alza</v>
      </c>
      <c r="G11" s="306" t="str">
        <f t="shared" si="0"/>
        <v>En Baja</v>
      </c>
      <c r="H11" s="306" t="str">
        <f t="shared" si="0"/>
        <v>En alza</v>
      </c>
      <c r="I11" s="306" t="str">
        <f t="shared" si="0"/>
        <v>En Baja</v>
      </c>
      <c r="J11" s="306" t="str">
        <f t="shared" si="0"/>
        <v>En alza</v>
      </c>
      <c r="K11" s="306" t="str">
        <f t="shared" si="0"/>
        <v>En Baja</v>
      </c>
      <c r="L11" s="306" t="str">
        <f t="shared" si="0"/>
        <v>En alza</v>
      </c>
      <c r="M11" s="306" t="str">
        <f t="shared" si="0"/>
        <v>Estable</v>
      </c>
      <c r="N11" s="306" t="str">
        <f t="shared" si="0"/>
        <v>Estable</v>
      </c>
      <c r="O11" s="306" t="str">
        <f t="shared" si="0"/>
        <v>Estable</v>
      </c>
      <c r="P11" s="306"/>
      <c r="AE11" s="230"/>
    </row>
    <row r="12" spans="1:31" ht="15" x14ac:dyDescent="0.25">
      <c r="A12" s="294"/>
      <c r="B12" s="295" t="s">
        <v>4</v>
      </c>
      <c r="C12" s="296">
        <v>2.2000000000000002</v>
      </c>
      <c r="D12" s="296">
        <v>2.2999999999999998</v>
      </c>
      <c r="E12" s="296">
        <v>2.1</v>
      </c>
      <c r="F12" s="296">
        <v>2.2999999999999998</v>
      </c>
      <c r="G12" s="296">
        <v>2.5</v>
      </c>
      <c r="H12" s="296">
        <v>2.4</v>
      </c>
      <c r="I12" s="296">
        <v>2.5</v>
      </c>
      <c r="J12" s="296">
        <v>2.4</v>
      </c>
      <c r="K12" s="296">
        <v>2.5</v>
      </c>
      <c r="L12" s="296">
        <v>2.5</v>
      </c>
      <c r="M12" s="296">
        <v>2.2999999999999998</v>
      </c>
      <c r="N12" s="296">
        <v>2.2000000000000002</v>
      </c>
      <c r="O12" s="296">
        <v>2.2000000000000002</v>
      </c>
      <c r="P12" s="300">
        <f>IF(SUM(B12:N12)=0,"",+AVERAGE(B12:N12))</f>
        <v>2.3499999999999996</v>
      </c>
      <c r="AE12" s="230"/>
    </row>
    <row r="13" spans="1:31" ht="15" x14ac:dyDescent="0.25">
      <c r="A13" s="301" t="s">
        <v>8</v>
      </c>
      <c r="B13" s="302" t="s">
        <v>6</v>
      </c>
      <c r="C13" s="303">
        <v>1.9</v>
      </c>
      <c r="D13" s="303">
        <v>2</v>
      </c>
      <c r="E13" s="303">
        <v>1.8</v>
      </c>
      <c r="F13" s="303">
        <v>2</v>
      </c>
      <c r="G13" s="303">
        <v>2.2000000000000002</v>
      </c>
      <c r="H13" s="303">
        <v>2.1</v>
      </c>
      <c r="I13" s="303">
        <v>2.2000000000000002</v>
      </c>
      <c r="J13" s="303">
        <v>2.1</v>
      </c>
      <c r="K13" s="303">
        <v>2.2000000000000002</v>
      </c>
      <c r="L13" s="303">
        <v>2.2000000000000002</v>
      </c>
      <c r="M13" s="303">
        <v>2</v>
      </c>
      <c r="N13" s="303">
        <v>1.9</v>
      </c>
      <c r="O13" s="303">
        <v>1.9</v>
      </c>
      <c r="P13" s="307">
        <f>IF(SUM(B13:N13)=0,"",+AVERAGE(B13:N13))</f>
        <v>2.0499999999999998</v>
      </c>
      <c r="AE13" s="230"/>
    </row>
    <row r="14" spans="1:31" ht="15.75" thickBot="1" x14ac:dyDescent="0.3">
      <c r="A14" s="308"/>
      <c r="B14" s="309" t="s">
        <v>7</v>
      </c>
      <c r="C14" s="310">
        <v>1.6</v>
      </c>
      <c r="D14" s="310">
        <v>1.7</v>
      </c>
      <c r="E14" s="310">
        <v>1.5</v>
      </c>
      <c r="F14" s="310">
        <v>1.7</v>
      </c>
      <c r="G14" s="310">
        <v>1.9</v>
      </c>
      <c r="H14" s="310">
        <v>1.8</v>
      </c>
      <c r="I14" s="310">
        <v>1.9</v>
      </c>
      <c r="J14" s="310">
        <v>1.8</v>
      </c>
      <c r="K14" s="310">
        <v>1.9</v>
      </c>
      <c r="L14" s="310">
        <v>1.9</v>
      </c>
      <c r="M14" s="310">
        <v>1.7</v>
      </c>
      <c r="N14" s="310">
        <v>1.6</v>
      </c>
      <c r="O14" s="310">
        <v>1.6</v>
      </c>
      <c r="P14" s="314">
        <f>IF(SUM(B14:N14)=0,"",+AVERAGE(B14:N14))</f>
        <v>1.7500000000000002</v>
      </c>
      <c r="AE14" s="230"/>
    </row>
    <row r="15" spans="1:31" ht="15.75" thickBot="1" x14ac:dyDescent="0.3">
      <c r="A15" s="301"/>
      <c r="B15" s="302"/>
      <c r="C15" s="306" t="str">
        <f t="shared" ref="C15:O15" si="1">IF(C12="","",IF(C12&gt;B12,"En alza", IF(C12&lt;B12, "En Baja", "Estable")))</f>
        <v>En Baja</v>
      </c>
      <c r="D15" s="306" t="str">
        <f t="shared" si="1"/>
        <v>En alza</v>
      </c>
      <c r="E15" s="306" t="str">
        <f t="shared" si="1"/>
        <v>En Baja</v>
      </c>
      <c r="F15" s="306" t="str">
        <f t="shared" si="1"/>
        <v>En alza</v>
      </c>
      <c r="G15" s="306" t="str">
        <f t="shared" si="1"/>
        <v>En alza</v>
      </c>
      <c r="H15" s="306" t="str">
        <f t="shared" si="1"/>
        <v>En Baja</v>
      </c>
      <c r="I15" s="306" t="str">
        <f t="shared" si="1"/>
        <v>En alza</v>
      </c>
      <c r="J15" s="306" t="str">
        <f t="shared" si="1"/>
        <v>En Baja</v>
      </c>
      <c r="K15" s="306" t="str">
        <f t="shared" si="1"/>
        <v>En alza</v>
      </c>
      <c r="L15" s="306" t="str">
        <f t="shared" si="1"/>
        <v>Estable</v>
      </c>
      <c r="M15" s="306" t="str">
        <f t="shared" si="1"/>
        <v>En Baja</v>
      </c>
      <c r="N15" s="306" t="str">
        <f t="shared" si="1"/>
        <v>En Baja</v>
      </c>
      <c r="O15" s="306" t="str">
        <f t="shared" si="1"/>
        <v>Estable</v>
      </c>
      <c r="P15" s="315"/>
      <c r="AE15" s="230"/>
    </row>
    <row r="16" spans="1:31" ht="15" x14ac:dyDescent="0.25">
      <c r="A16" s="294"/>
      <c r="B16" s="295" t="s">
        <v>4</v>
      </c>
      <c r="C16" s="296">
        <v>1.2</v>
      </c>
      <c r="D16" s="296">
        <v>1.3</v>
      </c>
      <c r="E16" s="296">
        <v>1.2</v>
      </c>
      <c r="F16" s="296">
        <v>1.5</v>
      </c>
      <c r="G16" s="296">
        <v>1.2</v>
      </c>
      <c r="H16" s="296">
        <v>1.2</v>
      </c>
      <c r="I16" s="296">
        <v>1.1000000000000001</v>
      </c>
      <c r="J16" s="296">
        <v>1.2</v>
      </c>
      <c r="K16" s="296">
        <v>1.2</v>
      </c>
      <c r="L16" s="296">
        <v>1.3</v>
      </c>
      <c r="M16" s="296">
        <v>1.2</v>
      </c>
      <c r="N16" s="296">
        <v>1.5</v>
      </c>
      <c r="O16" s="296">
        <v>1.5</v>
      </c>
      <c r="P16" s="300">
        <f>IF(SUM(B16:N16)=0,"",+AVERAGE(B16:N16))</f>
        <v>1.2583333333333333</v>
      </c>
      <c r="AE16" s="230"/>
    </row>
    <row r="17" spans="1:18" ht="15" x14ac:dyDescent="0.25">
      <c r="A17" s="301" t="s">
        <v>9</v>
      </c>
      <c r="B17" s="302" t="s">
        <v>6</v>
      </c>
      <c r="C17" s="303">
        <v>0.9</v>
      </c>
      <c r="D17" s="303">
        <v>1</v>
      </c>
      <c r="E17" s="303">
        <v>0.9</v>
      </c>
      <c r="F17" s="303">
        <v>1.2</v>
      </c>
      <c r="G17" s="303">
        <v>0.9</v>
      </c>
      <c r="H17" s="303">
        <v>0.9</v>
      </c>
      <c r="I17" s="303">
        <v>0.8</v>
      </c>
      <c r="J17" s="303">
        <v>0.9</v>
      </c>
      <c r="K17" s="303">
        <v>0.9</v>
      </c>
      <c r="L17" s="303">
        <v>1</v>
      </c>
      <c r="M17" s="303">
        <v>0.9</v>
      </c>
      <c r="N17" s="303">
        <v>1.2</v>
      </c>
      <c r="O17" s="303">
        <v>1.2</v>
      </c>
      <c r="P17" s="307">
        <f>IF(SUM(B17:N17)=0,"",+AVERAGE(B17:N17))</f>
        <v>0.95833333333333337</v>
      </c>
    </row>
    <row r="18" spans="1:18" ht="15.75" thickBot="1" x14ac:dyDescent="0.3">
      <c r="A18" s="308"/>
      <c r="B18" s="309" t="s">
        <v>7</v>
      </c>
      <c r="C18" s="310">
        <v>0.6</v>
      </c>
      <c r="D18" s="310">
        <v>0.7</v>
      </c>
      <c r="E18" s="310">
        <v>0.6</v>
      </c>
      <c r="F18" s="310">
        <v>0.9</v>
      </c>
      <c r="G18" s="310">
        <v>0.6</v>
      </c>
      <c r="H18" s="310">
        <v>0.6</v>
      </c>
      <c r="I18" s="310">
        <v>0.5</v>
      </c>
      <c r="J18" s="310">
        <v>0.6</v>
      </c>
      <c r="K18" s="310">
        <v>0.6</v>
      </c>
      <c r="L18" s="310">
        <v>0.7</v>
      </c>
      <c r="M18" s="310">
        <v>0.6</v>
      </c>
      <c r="N18" s="310">
        <v>0.9</v>
      </c>
      <c r="O18" s="310">
        <v>0.9</v>
      </c>
      <c r="P18" s="314">
        <f>IF(SUM(B18:N18)=0,"",+AVERAGE(B18:N18))</f>
        <v>0.65833333333333333</v>
      </c>
    </row>
    <row r="19" spans="1:18" ht="15.75" thickBot="1" x14ac:dyDescent="0.3">
      <c r="A19" s="301"/>
      <c r="B19" s="302"/>
      <c r="C19" s="306" t="str">
        <f t="shared" ref="C19:O19" si="2">IF(C16="","",IF(C16&gt;B16,"En alza", IF(C16&lt;B16, "En Baja", "Estable")))</f>
        <v>En Baja</v>
      </c>
      <c r="D19" s="306" t="str">
        <f t="shared" si="2"/>
        <v>En alza</v>
      </c>
      <c r="E19" s="306" t="str">
        <f t="shared" si="2"/>
        <v>En Baja</v>
      </c>
      <c r="F19" s="306" t="str">
        <f t="shared" si="2"/>
        <v>En alza</v>
      </c>
      <c r="G19" s="306" t="str">
        <f t="shared" si="2"/>
        <v>En Baja</v>
      </c>
      <c r="H19" s="306" t="str">
        <f t="shared" si="2"/>
        <v>Estable</v>
      </c>
      <c r="I19" s="306" t="str">
        <f t="shared" si="2"/>
        <v>En Baja</v>
      </c>
      <c r="J19" s="306" t="str">
        <f t="shared" si="2"/>
        <v>En alza</v>
      </c>
      <c r="K19" s="306" t="str">
        <f t="shared" si="2"/>
        <v>Estable</v>
      </c>
      <c r="L19" s="306" t="str">
        <f t="shared" si="2"/>
        <v>En alza</v>
      </c>
      <c r="M19" s="306" t="str">
        <f t="shared" si="2"/>
        <v>En Baja</v>
      </c>
      <c r="N19" s="306" t="str">
        <f t="shared" si="2"/>
        <v>En alza</v>
      </c>
      <c r="O19" s="306" t="str">
        <f t="shared" si="2"/>
        <v>Estable</v>
      </c>
      <c r="P19" s="315"/>
    </row>
    <row r="20" spans="1:18" ht="15" x14ac:dyDescent="0.25">
      <c r="A20" s="294"/>
      <c r="B20" s="295" t="s">
        <v>4</v>
      </c>
      <c r="C20" s="296">
        <v>1.6</v>
      </c>
      <c r="D20" s="296">
        <v>1.7</v>
      </c>
      <c r="E20" s="296">
        <v>1.8</v>
      </c>
      <c r="F20" s="296">
        <v>2</v>
      </c>
      <c r="G20" s="296">
        <v>2.5</v>
      </c>
      <c r="H20" s="296">
        <v>2.2999999999999998</v>
      </c>
      <c r="I20" s="296">
        <v>3</v>
      </c>
      <c r="J20" s="296">
        <v>2.7</v>
      </c>
      <c r="K20" s="296">
        <v>3</v>
      </c>
      <c r="L20" s="296">
        <v>3</v>
      </c>
      <c r="M20" s="296">
        <v>3</v>
      </c>
      <c r="N20" s="296">
        <v>3</v>
      </c>
      <c r="O20" s="296">
        <v>3</v>
      </c>
      <c r="P20" s="300">
        <f>IF(SUM(B20:N20)=0,"",+AVERAGE(B20:N20))</f>
        <v>2.4666666666666663</v>
      </c>
    </row>
    <row r="21" spans="1:18" ht="15" x14ac:dyDescent="0.25">
      <c r="A21" s="301" t="s">
        <v>10</v>
      </c>
      <c r="B21" s="302" t="s">
        <v>6</v>
      </c>
      <c r="C21" s="303">
        <v>1.3</v>
      </c>
      <c r="D21" s="303">
        <v>1.4</v>
      </c>
      <c r="E21" s="303">
        <v>1.5</v>
      </c>
      <c r="F21" s="303">
        <v>1.7</v>
      </c>
      <c r="G21" s="303">
        <v>2.2000000000000002</v>
      </c>
      <c r="H21" s="303">
        <v>2</v>
      </c>
      <c r="I21" s="303">
        <v>2.7</v>
      </c>
      <c r="J21" s="303">
        <v>2.4</v>
      </c>
      <c r="K21" s="303">
        <v>2.7</v>
      </c>
      <c r="L21" s="303">
        <v>2.7</v>
      </c>
      <c r="M21" s="303">
        <v>2.7</v>
      </c>
      <c r="N21" s="303">
        <v>2.7</v>
      </c>
      <c r="O21" s="303">
        <v>2.7</v>
      </c>
      <c r="P21" s="307">
        <f>IF(SUM(B21:N21)=0,"",+AVERAGE(B21:N21))</f>
        <v>2.1666666666666665</v>
      </c>
    </row>
    <row r="22" spans="1:18" ht="15.75" thickBot="1" x14ac:dyDescent="0.3">
      <c r="A22" s="308"/>
      <c r="B22" s="309" t="s">
        <v>7</v>
      </c>
      <c r="C22" s="310">
        <v>1</v>
      </c>
      <c r="D22" s="310">
        <v>1.1000000000000001</v>
      </c>
      <c r="E22" s="310">
        <v>1.2</v>
      </c>
      <c r="F22" s="310">
        <v>1.4</v>
      </c>
      <c r="G22" s="310">
        <v>1.9</v>
      </c>
      <c r="H22" s="310">
        <v>1.7</v>
      </c>
      <c r="I22" s="310">
        <v>2.4</v>
      </c>
      <c r="J22" s="310">
        <v>2.1</v>
      </c>
      <c r="K22" s="310">
        <v>2.4</v>
      </c>
      <c r="L22" s="310">
        <v>2.4</v>
      </c>
      <c r="M22" s="310">
        <v>2.4</v>
      </c>
      <c r="N22" s="310">
        <v>2.4</v>
      </c>
      <c r="O22" s="310">
        <v>2.4</v>
      </c>
      <c r="P22" s="314">
        <f>IF(SUM(B22:N22)=0,"",+AVERAGE(B22:N22))</f>
        <v>1.8666666666666663</v>
      </c>
    </row>
    <row r="23" spans="1:18" ht="15.75" thickBot="1" x14ac:dyDescent="0.3">
      <c r="A23" s="301"/>
      <c r="B23" s="302"/>
      <c r="C23" s="306" t="str">
        <f t="shared" ref="C23:O23" si="3">IF(C20="","",IF(C20&gt;B20,"En alza", IF(C20&lt;B20, "En Baja", "Estable")))</f>
        <v>En Baja</v>
      </c>
      <c r="D23" s="306" t="str">
        <f t="shared" si="3"/>
        <v>En alza</v>
      </c>
      <c r="E23" s="306" t="str">
        <f t="shared" si="3"/>
        <v>En alza</v>
      </c>
      <c r="F23" s="306" t="str">
        <f t="shared" si="3"/>
        <v>En alza</v>
      </c>
      <c r="G23" s="306" t="str">
        <f t="shared" si="3"/>
        <v>En alza</v>
      </c>
      <c r="H23" s="306" t="str">
        <f t="shared" si="3"/>
        <v>En Baja</v>
      </c>
      <c r="I23" s="306" t="str">
        <f t="shared" si="3"/>
        <v>En alza</v>
      </c>
      <c r="J23" s="306" t="str">
        <f t="shared" si="3"/>
        <v>En Baja</v>
      </c>
      <c r="K23" s="306" t="str">
        <f t="shared" si="3"/>
        <v>En alza</v>
      </c>
      <c r="L23" s="306" t="str">
        <f t="shared" si="3"/>
        <v>Estable</v>
      </c>
      <c r="M23" s="306" t="str">
        <f t="shared" si="3"/>
        <v>Estable</v>
      </c>
      <c r="N23" s="306" t="str">
        <f t="shared" si="3"/>
        <v>Estable</v>
      </c>
      <c r="O23" s="306" t="str">
        <f t="shared" si="3"/>
        <v>Estable</v>
      </c>
      <c r="P23" s="315"/>
    </row>
    <row r="24" spans="1:18" ht="15" x14ac:dyDescent="0.25">
      <c r="A24" s="294"/>
      <c r="B24" s="295" t="s">
        <v>4</v>
      </c>
      <c r="C24" s="296">
        <v>1.05</v>
      </c>
      <c r="D24" s="296">
        <v>1</v>
      </c>
      <c r="E24" s="296">
        <v>0.9</v>
      </c>
      <c r="F24" s="296">
        <v>1.3</v>
      </c>
      <c r="G24" s="296">
        <v>0.9</v>
      </c>
      <c r="H24" s="296">
        <v>1.1000000000000001</v>
      </c>
      <c r="I24" s="296">
        <v>1.2</v>
      </c>
      <c r="J24" s="296">
        <v>1.1000000000000001</v>
      </c>
      <c r="K24" s="296">
        <v>1</v>
      </c>
      <c r="L24" s="296">
        <v>1.1000000000000001</v>
      </c>
      <c r="M24" s="296">
        <v>1.2</v>
      </c>
      <c r="N24" s="296">
        <v>1.2</v>
      </c>
      <c r="O24" s="296">
        <v>1.2</v>
      </c>
      <c r="P24" s="300">
        <f>IF(SUM(B24:N24)=0,"",+AVERAGE(B24:N24))</f>
        <v>1.0874999999999999</v>
      </c>
    </row>
    <row r="25" spans="1:18" ht="15" x14ac:dyDescent="0.25">
      <c r="A25" s="301" t="s">
        <v>11</v>
      </c>
      <c r="B25" s="302" t="s">
        <v>6</v>
      </c>
      <c r="C25" s="303">
        <v>0.75</v>
      </c>
      <c r="D25" s="303">
        <v>0.7</v>
      </c>
      <c r="E25" s="303">
        <v>0.6</v>
      </c>
      <c r="F25" s="303">
        <v>1</v>
      </c>
      <c r="G25" s="303">
        <v>0.6</v>
      </c>
      <c r="H25" s="303">
        <v>0.8</v>
      </c>
      <c r="I25" s="303">
        <v>0.9</v>
      </c>
      <c r="J25" s="303">
        <v>0.8</v>
      </c>
      <c r="K25" s="303">
        <v>0.7</v>
      </c>
      <c r="L25" s="303">
        <v>0.8</v>
      </c>
      <c r="M25" s="303">
        <v>0.9</v>
      </c>
      <c r="N25" s="303">
        <v>0.9</v>
      </c>
      <c r="O25" s="303">
        <v>0.9</v>
      </c>
      <c r="P25" s="307">
        <f>IF(SUM(B25:N25)=0,"",+AVERAGE(B25:N25))</f>
        <v>0.78750000000000009</v>
      </c>
    </row>
    <row r="26" spans="1:18" ht="15.75" thickBot="1" x14ac:dyDescent="0.3">
      <c r="A26" s="308"/>
      <c r="B26" s="309" t="s">
        <v>7</v>
      </c>
      <c r="C26" s="310">
        <v>0.45</v>
      </c>
      <c r="D26" s="310">
        <v>0.4</v>
      </c>
      <c r="E26" s="310">
        <v>0.3</v>
      </c>
      <c r="F26" s="310">
        <v>0.7</v>
      </c>
      <c r="G26" s="310">
        <v>0.3</v>
      </c>
      <c r="H26" s="310">
        <v>0.5</v>
      </c>
      <c r="I26" s="310">
        <v>0.6</v>
      </c>
      <c r="J26" s="310">
        <v>0.5</v>
      </c>
      <c r="K26" s="310">
        <v>0.4</v>
      </c>
      <c r="L26" s="310">
        <v>0.5</v>
      </c>
      <c r="M26" s="310">
        <v>0.6</v>
      </c>
      <c r="N26" s="310">
        <v>0.6</v>
      </c>
      <c r="O26" s="310">
        <v>0.6</v>
      </c>
      <c r="P26" s="314">
        <f>IF(SUM(B26:N26)=0,"",+AVERAGE(B26:N26))</f>
        <v>0.48749999999999999</v>
      </c>
    </row>
    <row r="27" spans="1:18" ht="15.75" thickBot="1" x14ac:dyDescent="0.3">
      <c r="A27" s="301"/>
      <c r="B27" s="302"/>
      <c r="C27" s="306" t="str">
        <f t="shared" ref="C27:O27" si="4">IF(C24="","",IF(C24&gt;B24,"En alza", IF(C24&lt;B24, "En Baja", "Estable")))</f>
        <v>En Baja</v>
      </c>
      <c r="D27" s="306" t="str">
        <f t="shared" si="4"/>
        <v>En Baja</v>
      </c>
      <c r="E27" s="306" t="str">
        <f t="shared" si="4"/>
        <v>En Baja</v>
      </c>
      <c r="F27" s="306" t="str">
        <f t="shared" si="4"/>
        <v>En alza</v>
      </c>
      <c r="G27" s="306" t="str">
        <f t="shared" si="4"/>
        <v>En Baja</v>
      </c>
      <c r="H27" s="306" t="str">
        <f t="shared" si="4"/>
        <v>En alza</v>
      </c>
      <c r="I27" s="306" t="str">
        <f t="shared" si="4"/>
        <v>En alza</v>
      </c>
      <c r="J27" s="306" t="str">
        <f t="shared" si="4"/>
        <v>En Baja</v>
      </c>
      <c r="K27" s="306" t="str">
        <f t="shared" si="4"/>
        <v>En Baja</v>
      </c>
      <c r="L27" s="306" t="str">
        <f t="shared" si="4"/>
        <v>En alza</v>
      </c>
      <c r="M27" s="306" t="str">
        <f t="shared" si="4"/>
        <v>En alza</v>
      </c>
      <c r="N27" s="306" t="str">
        <f t="shared" si="4"/>
        <v>Estable</v>
      </c>
      <c r="O27" s="306" t="str">
        <f t="shared" si="4"/>
        <v>Estable</v>
      </c>
      <c r="P27" s="315"/>
    </row>
    <row r="28" spans="1:18" ht="15" x14ac:dyDescent="0.25">
      <c r="A28" s="294"/>
      <c r="B28" s="295" t="s">
        <v>4</v>
      </c>
      <c r="C28" s="296">
        <v>1.05</v>
      </c>
      <c r="D28" s="296">
        <v>1</v>
      </c>
      <c r="E28" s="296">
        <v>0.9</v>
      </c>
      <c r="F28" s="296">
        <v>1.3</v>
      </c>
      <c r="G28" s="296">
        <v>0.9</v>
      </c>
      <c r="H28" s="296">
        <v>1.1000000000000001</v>
      </c>
      <c r="I28" s="296">
        <v>1.1000000000000001</v>
      </c>
      <c r="J28" s="296">
        <v>1.1000000000000001</v>
      </c>
      <c r="K28" s="296">
        <v>1</v>
      </c>
      <c r="L28" s="296">
        <v>1.1000000000000001</v>
      </c>
      <c r="M28" s="296">
        <v>1.2</v>
      </c>
      <c r="N28" s="296">
        <v>1.2</v>
      </c>
      <c r="O28" s="296">
        <v>1.2</v>
      </c>
      <c r="P28" s="300">
        <f>IF(SUM(B28:N28)=0,"",+AVERAGE(B28:N28))</f>
        <v>1.0791666666666664</v>
      </c>
      <c r="Q28" s="267"/>
      <c r="R28" s="267"/>
    </row>
    <row r="29" spans="1:18" ht="15" x14ac:dyDescent="0.25">
      <c r="A29" s="301" t="s">
        <v>12</v>
      </c>
      <c r="B29" s="302" t="s">
        <v>6</v>
      </c>
      <c r="C29" s="303">
        <v>0.75</v>
      </c>
      <c r="D29" s="303">
        <v>0.7</v>
      </c>
      <c r="E29" s="303">
        <v>0.6</v>
      </c>
      <c r="F29" s="303">
        <v>1</v>
      </c>
      <c r="G29" s="303">
        <v>0.6</v>
      </c>
      <c r="H29" s="303">
        <v>0.8</v>
      </c>
      <c r="I29" s="303">
        <v>0.8</v>
      </c>
      <c r="J29" s="303">
        <v>0.8</v>
      </c>
      <c r="K29" s="303">
        <v>0.7</v>
      </c>
      <c r="L29" s="303">
        <v>0.8</v>
      </c>
      <c r="M29" s="303">
        <v>0.9</v>
      </c>
      <c r="N29" s="303">
        <v>0.9</v>
      </c>
      <c r="O29" s="303">
        <v>0.9</v>
      </c>
      <c r="P29" s="307">
        <f>IF(SUM(B29:N29)=0,"",+AVERAGE(B29:N29))</f>
        <v>0.77916666666666667</v>
      </c>
      <c r="Q29" s="267"/>
      <c r="R29" s="267"/>
    </row>
    <row r="30" spans="1:18" ht="15.75" thickBot="1" x14ac:dyDescent="0.3">
      <c r="A30" s="308"/>
      <c r="B30" s="309" t="s">
        <v>7</v>
      </c>
      <c r="C30" s="310">
        <v>0.45</v>
      </c>
      <c r="D30" s="310">
        <v>0.4</v>
      </c>
      <c r="E30" s="310">
        <v>0.3</v>
      </c>
      <c r="F30" s="310">
        <v>0.7</v>
      </c>
      <c r="G30" s="310">
        <v>0.3</v>
      </c>
      <c r="H30" s="310">
        <v>0.5</v>
      </c>
      <c r="I30" s="310">
        <v>0.5</v>
      </c>
      <c r="J30" s="310">
        <v>0.5</v>
      </c>
      <c r="K30" s="310">
        <v>0.4</v>
      </c>
      <c r="L30" s="310">
        <v>0.5</v>
      </c>
      <c r="M30" s="310">
        <v>0.6</v>
      </c>
      <c r="N30" s="310">
        <v>0.6</v>
      </c>
      <c r="O30" s="310">
        <v>0.6</v>
      </c>
      <c r="P30" s="314">
        <f>IF(SUM(B30:N30)=0,"",+AVERAGE(B30:N30))</f>
        <v>0.47916666666666657</v>
      </c>
      <c r="Q30" s="267"/>
      <c r="R30" s="267"/>
    </row>
    <row r="31" spans="1:18" ht="15.75" thickBot="1" x14ac:dyDescent="0.3">
      <c r="A31" s="301"/>
      <c r="B31" s="302"/>
      <c r="C31" s="306" t="str">
        <f t="shared" ref="C31:O31" si="5">IF(C28="","",IF(C28&gt;B28,"En alza", IF(C28&lt;B28, "En Baja", "Estable")))</f>
        <v>En Baja</v>
      </c>
      <c r="D31" s="306" t="str">
        <f t="shared" si="5"/>
        <v>En Baja</v>
      </c>
      <c r="E31" s="306" t="str">
        <f t="shared" si="5"/>
        <v>En Baja</v>
      </c>
      <c r="F31" s="306" t="str">
        <f t="shared" si="5"/>
        <v>En alza</v>
      </c>
      <c r="G31" s="306" t="str">
        <f t="shared" si="5"/>
        <v>En Baja</v>
      </c>
      <c r="H31" s="306" t="str">
        <f t="shared" si="5"/>
        <v>En alza</v>
      </c>
      <c r="I31" s="306" t="str">
        <f t="shared" si="5"/>
        <v>Estable</v>
      </c>
      <c r="J31" s="306" t="str">
        <f t="shared" si="5"/>
        <v>Estable</v>
      </c>
      <c r="K31" s="306" t="str">
        <f t="shared" si="5"/>
        <v>En Baja</v>
      </c>
      <c r="L31" s="306" t="str">
        <f t="shared" si="5"/>
        <v>En alza</v>
      </c>
      <c r="M31" s="306" t="str">
        <f t="shared" si="5"/>
        <v>En alza</v>
      </c>
      <c r="N31" s="306" t="str">
        <f t="shared" si="5"/>
        <v>Estable</v>
      </c>
      <c r="O31" s="306" t="str">
        <f t="shared" si="5"/>
        <v>Estable</v>
      </c>
      <c r="P31" s="315"/>
      <c r="Q31" s="267"/>
      <c r="R31" s="267"/>
    </row>
    <row r="32" spans="1:18" ht="15" x14ac:dyDescent="0.25">
      <c r="A32" s="294"/>
      <c r="B32" s="295" t="s">
        <v>4</v>
      </c>
      <c r="C32" s="296">
        <v>1.1000000000000001</v>
      </c>
      <c r="D32" s="296">
        <v>1.2</v>
      </c>
      <c r="E32" s="296">
        <v>1.1000000000000001</v>
      </c>
      <c r="F32" s="296">
        <v>1.2</v>
      </c>
      <c r="G32" s="299">
        <v>1.1000000000000001</v>
      </c>
      <c r="H32" s="299">
        <v>1.1000000000000001</v>
      </c>
      <c r="I32" s="299">
        <v>1.3</v>
      </c>
      <c r="J32" s="299">
        <v>1.2</v>
      </c>
      <c r="K32" s="299">
        <v>1.2</v>
      </c>
      <c r="L32" s="299">
        <v>1.3</v>
      </c>
      <c r="M32" s="299">
        <v>1.4</v>
      </c>
      <c r="N32" s="299">
        <v>1.4</v>
      </c>
      <c r="O32" s="299">
        <v>1.302</v>
      </c>
      <c r="P32" s="300">
        <f>IF(SUM(B32:N32)=0,"",+AVERAGE(B32:N32))</f>
        <v>1.2166666666666666</v>
      </c>
      <c r="Q32" s="267"/>
      <c r="R32" s="267"/>
    </row>
    <row r="33" spans="1:18" ht="15" x14ac:dyDescent="0.25">
      <c r="A33" s="301" t="s">
        <v>14</v>
      </c>
      <c r="B33" s="302" t="s">
        <v>6</v>
      </c>
      <c r="C33" s="303">
        <v>0.8</v>
      </c>
      <c r="D33" s="303">
        <v>0.9</v>
      </c>
      <c r="E33" s="303">
        <v>0.8</v>
      </c>
      <c r="F33" s="303">
        <v>0.9</v>
      </c>
      <c r="G33" s="306">
        <v>0.8</v>
      </c>
      <c r="H33" s="306">
        <v>0.8</v>
      </c>
      <c r="I33" s="306">
        <v>1</v>
      </c>
      <c r="J33" s="306">
        <v>0.9</v>
      </c>
      <c r="K33" s="306">
        <v>0.9</v>
      </c>
      <c r="L33" s="306">
        <v>1</v>
      </c>
      <c r="M33" s="306">
        <v>1.1000000000000001</v>
      </c>
      <c r="N33" s="306">
        <v>1.1000000000000001</v>
      </c>
      <c r="O33" s="306">
        <v>1</v>
      </c>
      <c r="P33" s="307">
        <f>IF(SUM(B33:N33)=0,"",+AVERAGE(B33:N33))</f>
        <v>0.91666666666666663</v>
      </c>
      <c r="Q33" s="267"/>
      <c r="R33" s="267"/>
    </row>
    <row r="34" spans="1:18" ht="15.75" thickBot="1" x14ac:dyDescent="0.3">
      <c r="A34" s="308"/>
      <c r="B34" s="309" t="s">
        <v>7</v>
      </c>
      <c r="C34" s="310">
        <v>0.5</v>
      </c>
      <c r="D34" s="310">
        <v>0.6</v>
      </c>
      <c r="E34" s="310">
        <v>0.5</v>
      </c>
      <c r="F34" s="310">
        <v>0.6</v>
      </c>
      <c r="G34" s="313">
        <v>0.5</v>
      </c>
      <c r="H34" s="313">
        <v>0.5</v>
      </c>
      <c r="I34" s="313">
        <v>0.7</v>
      </c>
      <c r="J34" s="313">
        <v>0.6</v>
      </c>
      <c r="K34" s="313">
        <v>0.6</v>
      </c>
      <c r="L34" s="313">
        <v>0.7</v>
      </c>
      <c r="M34" s="313">
        <v>0.8</v>
      </c>
      <c r="N34" s="313">
        <v>0.8</v>
      </c>
      <c r="O34" s="313">
        <v>0.7</v>
      </c>
      <c r="P34" s="314">
        <f>IF(SUM(B34:N34)=0,"",+AVERAGE(B34:N34))</f>
        <v>0.61666666666666659</v>
      </c>
      <c r="Q34" s="267"/>
      <c r="R34" s="267"/>
    </row>
    <row r="35" spans="1:18" ht="15.75" thickBot="1" x14ac:dyDescent="0.3">
      <c r="A35" s="301"/>
      <c r="B35" s="302"/>
      <c r="C35" s="306" t="str">
        <f t="shared" ref="C35:O35" si="6">IF(C32="","",IF(C32&gt;B32,"En alza", IF(C32&lt;B32, "En Baja", "Estable")))</f>
        <v>En Baja</v>
      </c>
      <c r="D35" s="306" t="str">
        <f t="shared" si="6"/>
        <v>En alza</v>
      </c>
      <c r="E35" s="306" t="str">
        <f t="shared" si="6"/>
        <v>En Baja</v>
      </c>
      <c r="F35" s="306" t="str">
        <f t="shared" si="6"/>
        <v>En alza</v>
      </c>
      <c r="G35" s="306" t="str">
        <f t="shared" si="6"/>
        <v>En Baja</v>
      </c>
      <c r="H35" s="306" t="str">
        <f t="shared" si="6"/>
        <v>Estable</v>
      </c>
      <c r="I35" s="306" t="str">
        <f t="shared" si="6"/>
        <v>En alza</v>
      </c>
      <c r="J35" s="306" t="str">
        <f t="shared" si="6"/>
        <v>En Baja</v>
      </c>
      <c r="K35" s="306" t="str">
        <f t="shared" si="6"/>
        <v>Estable</v>
      </c>
      <c r="L35" s="306" t="str">
        <f t="shared" si="6"/>
        <v>En alza</v>
      </c>
      <c r="M35" s="306" t="str">
        <f t="shared" si="6"/>
        <v>En alza</v>
      </c>
      <c r="N35" s="306" t="str">
        <f t="shared" si="6"/>
        <v>Estable</v>
      </c>
      <c r="O35" s="306" t="str">
        <f t="shared" si="6"/>
        <v>En Baja</v>
      </c>
      <c r="P35" s="315"/>
      <c r="Q35" s="267"/>
      <c r="R35" s="267"/>
    </row>
    <row r="36" spans="1:18" ht="15" x14ac:dyDescent="0.25">
      <c r="A36" s="294"/>
      <c r="B36" s="295" t="s">
        <v>4</v>
      </c>
      <c r="C36" s="296">
        <v>1.9</v>
      </c>
      <c r="D36" s="296">
        <v>2</v>
      </c>
      <c r="E36" s="296">
        <v>1.9</v>
      </c>
      <c r="F36" s="296">
        <v>2</v>
      </c>
      <c r="G36" s="296">
        <v>2.2999999999999998</v>
      </c>
      <c r="H36" s="296">
        <v>2.4</v>
      </c>
      <c r="I36" s="296">
        <v>2.5</v>
      </c>
      <c r="J36" s="296">
        <v>2.2999999999999998</v>
      </c>
      <c r="K36" s="296">
        <v>2</v>
      </c>
      <c r="L36" s="296">
        <v>2.2000000000000002</v>
      </c>
      <c r="M36" s="296">
        <v>2</v>
      </c>
      <c r="N36" s="296">
        <v>1.5</v>
      </c>
      <c r="O36" s="296">
        <v>1.5</v>
      </c>
      <c r="P36" s="300">
        <f>IF(SUM(B36:N36)=0,"",+AVERAGE(B36:N36))</f>
        <v>2.0833333333333335</v>
      </c>
      <c r="Q36" s="267"/>
      <c r="R36" s="267"/>
    </row>
    <row r="37" spans="1:18" ht="15" x14ac:dyDescent="0.25">
      <c r="A37" s="301" t="s">
        <v>16</v>
      </c>
      <c r="B37" s="302" t="s">
        <v>6</v>
      </c>
      <c r="C37" s="303">
        <v>1.6</v>
      </c>
      <c r="D37" s="303">
        <v>1.7</v>
      </c>
      <c r="E37" s="303">
        <v>1.6</v>
      </c>
      <c r="F37" s="303">
        <v>1.7</v>
      </c>
      <c r="G37" s="303">
        <v>2</v>
      </c>
      <c r="H37" s="303">
        <v>2.1</v>
      </c>
      <c r="I37" s="303">
        <v>2.2000000000000002</v>
      </c>
      <c r="J37" s="303">
        <v>2</v>
      </c>
      <c r="K37" s="303">
        <v>1.7</v>
      </c>
      <c r="L37" s="303">
        <v>1.9</v>
      </c>
      <c r="M37" s="303">
        <v>1.7</v>
      </c>
      <c r="N37" s="303">
        <v>1.2</v>
      </c>
      <c r="O37" s="303">
        <v>1.2</v>
      </c>
      <c r="P37" s="307">
        <f>IF(SUM(B37:N37)=0,"",+AVERAGE(B37:N37))</f>
        <v>1.7833333333333332</v>
      </c>
      <c r="Q37" s="267"/>
      <c r="R37" s="267"/>
    </row>
    <row r="38" spans="1:18" ht="15.75" thickBot="1" x14ac:dyDescent="0.3">
      <c r="A38" s="301"/>
      <c r="B38" s="302" t="s">
        <v>7</v>
      </c>
      <c r="C38" s="303">
        <v>1.3</v>
      </c>
      <c r="D38" s="303">
        <v>1.4</v>
      </c>
      <c r="E38" s="303">
        <v>1.3</v>
      </c>
      <c r="F38" s="303">
        <v>1.4</v>
      </c>
      <c r="G38" s="303">
        <v>1.7</v>
      </c>
      <c r="H38" s="303">
        <v>1.8</v>
      </c>
      <c r="I38" s="303">
        <v>1.9</v>
      </c>
      <c r="J38" s="303">
        <v>1.7</v>
      </c>
      <c r="K38" s="303">
        <v>1.4</v>
      </c>
      <c r="L38" s="303">
        <v>1.6</v>
      </c>
      <c r="M38" s="303">
        <v>1.4</v>
      </c>
      <c r="N38" s="303">
        <v>0.9</v>
      </c>
      <c r="O38" s="303">
        <v>0.9</v>
      </c>
      <c r="P38" s="307">
        <f>IF(SUM(B38:N38)=0,"",+AVERAGE(B38:N38))</f>
        <v>1.4833333333333332</v>
      </c>
      <c r="Q38" s="267"/>
      <c r="R38" s="267"/>
    </row>
    <row r="39" spans="1:18" ht="15.75" thickBot="1" x14ac:dyDescent="0.3">
      <c r="A39" s="316"/>
      <c r="B39" s="317"/>
      <c r="C39" s="319" t="str">
        <f t="shared" ref="C39:O39" si="7">IF(C36="","",IF(C36&gt;B36,"En alza", IF(C36&lt;B36, "En Baja", "Estable")))</f>
        <v>En Baja</v>
      </c>
      <c r="D39" s="318" t="str">
        <f t="shared" si="7"/>
        <v>En alza</v>
      </c>
      <c r="E39" s="318" t="str">
        <f t="shared" si="7"/>
        <v>En Baja</v>
      </c>
      <c r="F39" s="319" t="str">
        <f t="shared" si="7"/>
        <v>En alza</v>
      </c>
      <c r="G39" s="319" t="str">
        <f t="shared" si="7"/>
        <v>En alza</v>
      </c>
      <c r="H39" s="319" t="str">
        <f t="shared" si="7"/>
        <v>En alza</v>
      </c>
      <c r="I39" s="319" t="str">
        <f t="shared" si="7"/>
        <v>En alza</v>
      </c>
      <c r="J39" s="319" t="str">
        <f t="shared" si="7"/>
        <v>En Baja</v>
      </c>
      <c r="K39" s="319" t="str">
        <f t="shared" si="7"/>
        <v>En Baja</v>
      </c>
      <c r="L39" s="319" t="str">
        <f t="shared" si="7"/>
        <v>En alza</v>
      </c>
      <c r="M39" s="319" t="str">
        <f t="shared" si="7"/>
        <v>En Baja</v>
      </c>
      <c r="N39" s="319" t="str">
        <f t="shared" si="7"/>
        <v>En Baja</v>
      </c>
      <c r="O39" s="319" t="str">
        <f t="shared" si="7"/>
        <v>Estable</v>
      </c>
      <c r="P39" s="315"/>
      <c r="Q39" s="273"/>
      <c r="R39" s="274"/>
    </row>
    <row r="40" spans="1:18" ht="15" x14ac:dyDescent="0.25">
      <c r="A40" s="301"/>
      <c r="B40" s="302" t="s">
        <v>4</v>
      </c>
      <c r="C40" s="321">
        <v>2.2000000000000002</v>
      </c>
      <c r="D40" s="322">
        <v>2.2000000000000002</v>
      </c>
      <c r="E40" s="320">
        <v>2.1</v>
      </c>
      <c r="F40" s="321">
        <v>2.2000000000000002</v>
      </c>
      <c r="G40" s="321">
        <v>2.2999999999999998</v>
      </c>
      <c r="H40" s="321">
        <v>2.4</v>
      </c>
      <c r="I40" s="321">
        <v>2.2000000000000002</v>
      </c>
      <c r="J40" s="321">
        <v>2.2999999999999998</v>
      </c>
      <c r="K40" s="321">
        <v>2.2000000000000002</v>
      </c>
      <c r="L40" s="321">
        <v>2.2999999999999998</v>
      </c>
      <c r="M40" s="321">
        <v>2.2000000000000002</v>
      </c>
      <c r="N40" s="321">
        <v>2.2000000000000002</v>
      </c>
      <c r="O40" s="321">
        <v>2.2000000000000002</v>
      </c>
      <c r="P40" s="322">
        <f>IF(SUM(B40:N40)=0,"",+AVERAGE(B40:N40))</f>
        <v>2.2333333333333334</v>
      </c>
      <c r="Q40" s="267"/>
      <c r="R40" s="267"/>
    </row>
    <row r="41" spans="1:18" ht="15" x14ac:dyDescent="0.25">
      <c r="A41" s="301" t="s">
        <v>13</v>
      </c>
      <c r="B41" s="302" t="s">
        <v>6</v>
      </c>
      <c r="C41" s="321">
        <v>1.9</v>
      </c>
      <c r="D41" s="324">
        <v>1.9</v>
      </c>
      <c r="E41" s="323">
        <v>1.8</v>
      </c>
      <c r="F41" s="321">
        <v>1.9</v>
      </c>
      <c r="G41" s="321">
        <v>2</v>
      </c>
      <c r="H41" s="321">
        <v>2.1</v>
      </c>
      <c r="I41" s="321">
        <v>1.9</v>
      </c>
      <c r="J41" s="321">
        <v>2</v>
      </c>
      <c r="K41" s="321">
        <v>1.9</v>
      </c>
      <c r="L41" s="321">
        <v>2</v>
      </c>
      <c r="M41" s="321">
        <v>1.9</v>
      </c>
      <c r="N41" s="321">
        <v>1.9</v>
      </c>
      <c r="O41" s="321">
        <v>1.9</v>
      </c>
      <c r="P41" s="324">
        <f>IF(SUM(B41:N41)=0,"",+AVERAGE(B41:N41))</f>
        <v>1.9333333333333329</v>
      </c>
      <c r="Q41" s="267"/>
      <c r="R41" s="267"/>
    </row>
    <row r="42" spans="1:18" ht="15.75" thickBot="1" x14ac:dyDescent="0.3">
      <c r="A42" s="301"/>
      <c r="B42" s="302" t="s">
        <v>7</v>
      </c>
      <c r="C42" s="321">
        <v>1.6</v>
      </c>
      <c r="D42" s="350">
        <v>1.6</v>
      </c>
      <c r="E42" s="325">
        <v>1.5</v>
      </c>
      <c r="F42" s="321">
        <v>1.6</v>
      </c>
      <c r="G42" s="321">
        <v>1.7</v>
      </c>
      <c r="H42" s="321">
        <v>1.8</v>
      </c>
      <c r="I42" s="321">
        <v>1.6</v>
      </c>
      <c r="J42" s="321">
        <v>1.7</v>
      </c>
      <c r="K42" s="321">
        <v>1.6</v>
      </c>
      <c r="L42" s="321">
        <v>1.7</v>
      </c>
      <c r="M42" s="321">
        <v>1.6</v>
      </c>
      <c r="N42" s="321">
        <v>1.6</v>
      </c>
      <c r="O42" s="321">
        <v>1.6</v>
      </c>
      <c r="P42" s="326">
        <f>IF(SUM(B42:N42)=0,"",+AVERAGE(B42:N42))</f>
        <v>1.6333333333333335</v>
      </c>
      <c r="Q42" s="267"/>
      <c r="R42" s="267"/>
    </row>
    <row r="43" spans="1:18" ht="15.75" thickBot="1" x14ac:dyDescent="0.3">
      <c r="A43" s="327"/>
      <c r="B43" s="328"/>
      <c r="C43" s="329" t="str">
        <f t="shared" ref="C43:O43" si="8">IF(C40="","",IF(C40&gt;B40,"En alza", IF(C40&lt;B40, "En Baja", "Estable")))</f>
        <v>En Baja</v>
      </c>
      <c r="D43" s="318" t="str">
        <f t="shared" si="8"/>
        <v>Estable</v>
      </c>
      <c r="E43" s="318" t="str">
        <f t="shared" si="8"/>
        <v>En Baja</v>
      </c>
      <c r="F43" s="329" t="str">
        <f t="shared" si="8"/>
        <v>En alza</v>
      </c>
      <c r="G43" s="329" t="str">
        <f t="shared" si="8"/>
        <v>En alza</v>
      </c>
      <c r="H43" s="329" t="str">
        <f t="shared" si="8"/>
        <v>En alza</v>
      </c>
      <c r="I43" s="329" t="str">
        <f t="shared" si="8"/>
        <v>En Baja</v>
      </c>
      <c r="J43" s="329" t="str">
        <f t="shared" si="8"/>
        <v>En alza</v>
      </c>
      <c r="K43" s="329" t="str">
        <f t="shared" si="8"/>
        <v>En Baja</v>
      </c>
      <c r="L43" s="329" t="str">
        <f t="shared" si="8"/>
        <v>En alza</v>
      </c>
      <c r="M43" s="329" t="str">
        <f t="shared" si="8"/>
        <v>En Baja</v>
      </c>
      <c r="N43" s="329" t="str">
        <f t="shared" si="8"/>
        <v>Estable</v>
      </c>
      <c r="O43" s="329" t="str">
        <f t="shared" si="8"/>
        <v>Estable</v>
      </c>
      <c r="P43" s="315"/>
      <c r="Q43" s="273"/>
      <c r="R43" s="274"/>
    </row>
    <row r="44" spans="1:18" ht="15" x14ac:dyDescent="0.25">
      <c r="A44" s="330"/>
      <c r="B44" s="328" t="s">
        <v>4</v>
      </c>
      <c r="C44" s="296">
        <v>1.7</v>
      </c>
      <c r="D44" s="296">
        <v>1.8</v>
      </c>
      <c r="E44" s="296">
        <v>1.8</v>
      </c>
      <c r="F44" s="296">
        <v>2.4</v>
      </c>
      <c r="G44" s="296">
        <v>2.4</v>
      </c>
      <c r="H44" s="296">
        <v>2.2000000000000002</v>
      </c>
      <c r="I44" s="296">
        <v>2</v>
      </c>
      <c r="J44" s="296">
        <v>1.5</v>
      </c>
      <c r="K44" s="296">
        <v>2</v>
      </c>
      <c r="L44" s="296">
        <v>2.1</v>
      </c>
      <c r="M44" s="296">
        <v>2</v>
      </c>
      <c r="N44" s="296">
        <v>2</v>
      </c>
      <c r="O44" s="296">
        <v>2.1</v>
      </c>
      <c r="P44" s="300">
        <f>IF(SUM(B44:N44)=0,"",+AVERAGE(B44:N44))</f>
        <v>1.9916666666666669</v>
      </c>
      <c r="Q44" s="267"/>
      <c r="R44" s="267"/>
    </row>
    <row r="45" spans="1:18" ht="15" x14ac:dyDescent="0.25">
      <c r="A45" s="331" t="s">
        <v>40</v>
      </c>
      <c r="B45" s="332" t="s">
        <v>6</v>
      </c>
      <c r="C45" s="303">
        <v>1.4</v>
      </c>
      <c r="D45" s="303">
        <v>1.5</v>
      </c>
      <c r="E45" s="303">
        <v>1.5</v>
      </c>
      <c r="F45" s="303">
        <v>2.1</v>
      </c>
      <c r="G45" s="303">
        <v>2.1</v>
      </c>
      <c r="H45" s="303">
        <v>1.9</v>
      </c>
      <c r="I45" s="303">
        <v>1.7</v>
      </c>
      <c r="J45" s="303">
        <v>1.2</v>
      </c>
      <c r="K45" s="303">
        <v>1.7</v>
      </c>
      <c r="L45" s="303">
        <v>1.8</v>
      </c>
      <c r="M45" s="303">
        <v>1.7</v>
      </c>
      <c r="N45" s="303">
        <v>1.7</v>
      </c>
      <c r="O45" s="303">
        <v>1.8</v>
      </c>
      <c r="P45" s="307">
        <f>IF(SUM(B45:N45)=0,"",+AVERAGE(B45:N45))</f>
        <v>1.6916666666666664</v>
      </c>
      <c r="Q45" s="267"/>
      <c r="R45" s="267"/>
    </row>
    <row r="46" spans="1:18" ht="15.75" thickBot="1" x14ac:dyDescent="0.3">
      <c r="A46" s="333"/>
      <c r="B46" s="334" t="s">
        <v>7</v>
      </c>
      <c r="C46" s="303">
        <v>1.1000000000000001</v>
      </c>
      <c r="D46" s="303">
        <v>1.2</v>
      </c>
      <c r="E46" s="303">
        <v>1.2</v>
      </c>
      <c r="F46" s="303">
        <v>1.8</v>
      </c>
      <c r="G46" s="303">
        <v>1.8</v>
      </c>
      <c r="H46" s="303">
        <v>1.6</v>
      </c>
      <c r="I46" s="303">
        <v>1.4</v>
      </c>
      <c r="J46" s="303">
        <v>0.9</v>
      </c>
      <c r="K46" s="303">
        <v>1.4</v>
      </c>
      <c r="L46" s="303">
        <v>1.5</v>
      </c>
      <c r="M46" s="303">
        <v>1.4</v>
      </c>
      <c r="N46" s="303">
        <v>1.4</v>
      </c>
      <c r="O46" s="303">
        <v>1.5</v>
      </c>
      <c r="P46" s="307">
        <f>IF(SUM(B46:N46)=0,"",+AVERAGE(B46:N46))</f>
        <v>1.3916666666666666</v>
      </c>
      <c r="Q46" s="267"/>
      <c r="R46" s="267"/>
    </row>
    <row r="47" spans="1:18" ht="15.75" thickBot="1" x14ac:dyDescent="0.3">
      <c r="A47" s="335"/>
      <c r="B47" s="335"/>
      <c r="C47" s="318" t="str">
        <f t="shared" ref="C47:O47" si="9">IF(C44="","",IF(C44&gt;B44,"En alza", IF(C44&lt;B44, "En Baja", "Estable")))</f>
        <v>En Baja</v>
      </c>
      <c r="D47" s="336" t="str">
        <f t="shared" si="9"/>
        <v>En alza</v>
      </c>
      <c r="E47" s="323" t="str">
        <f t="shared" si="9"/>
        <v>Estable</v>
      </c>
      <c r="F47" s="337" t="str">
        <f t="shared" si="9"/>
        <v>En alza</v>
      </c>
      <c r="G47" s="338" t="str">
        <f t="shared" si="9"/>
        <v>Estable</v>
      </c>
      <c r="H47" s="319" t="str">
        <f t="shared" si="9"/>
        <v>En Baja</v>
      </c>
      <c r="I47" s="319" t="str">
        <f t="shared" si="9"/>
        <v>En Baja</v>
      </c>
      <c r="J47" s="319" t="str">
        <f t="shared" si="9"/>
        <v>En Baja</v>
      </c>
      <c r="K47" s="319" t="str">
        <f t="shared" si="9"/>
        <v>En alza</v>
      </c>
      <c r="L47" s="319" t="str">
        <f t="shared" si="9"/>
        <v>En alza</v>
      </c>
      <c r="M47" s="319" t="str">
        <f t="shared" si="9"/>
        <v>En Baja</v>
      </c>
      <c r="N47" s="319" t="str">
        <f t="shared" si="9"/>
        <v>Estable</v>
      </c>
      <c r="O47" s="319" t="str">
        <f t="shared" si="9"/>
        <v>En alza</v>
      </c>
      <c r="P47" s="315"/>
      <c r="Q47" s="267"/>
      <c r="R47" s="267"/>
    </row>
    <row r="48" spans="1:18" ht="15" x14ac:dyDescent="0.25">
      <c r="A48" s="330"/>
      <c r="B48" s="328" t="s">
        <v>4</v>
      </c>
      <c r="C48" s="339">
        <v>2</v>
      </c>
      <c r="D48" s="340">
        <v>2.2000000000000002</v>
      </c>
      <c r="E48" s="341">
        <v>2.2999999999999998</v>
      </c>
      <c r="F48" s="349">
        <v>2.5</v>
      </c>
      <c r="G48" s="324">
        <v>2.8</v>
      </c>
      <c r="H48" s="321">
        <v>2.5</v>
      </c>
      <c r="I48" s="321">
        <v>2.2000000000000002</v>
      </c>
      <c r="J48" s="321">
        <v>2.2000000000000002</v>
      </c>
      <c r="K48" s="321">
        <v>2.5</v>
      </c>
      <c r="L48" s="321">
        <v>2.5</v>
      </c>
      <c r="M48" s="321">
        <v>3</v>
      </c>
      <c r="N48" s="321">
        <v>2.5</v>
      </c>
      <c r="O48" s="321">
        <v>2.5</v>
      </c>
      <c r="P48" s="342">
        <f>IF(SUM(A48:N48)=0,"",+AVERAGE(A48:N48))</f>
        <v>2.4333333333333331</v>
      </c>
      <c r="Q48" s="267"/>
      <c r="R48" s="267"/>
    </row>
    <row r="49" spans="1:18" ht="15" x14ac:dyDescent="0.25">
      <c r="A49" s="331" t="s">
        <v>45</v>
      </c>
      <c r="B49" s="334" t="s">
        <v>6</v>
      </c>
      <c r="C49" s="321">
        <v>1.7</v>
      </c>
      <c r="D49" s="323">
        <v>1.9</v>
      </c>
      <c r="E49" s="341">
        <v>2</v>
      </c>
      <c r="F49" s="343">
        <v>2.2000000000000002</v>
      </c>
      <c r="G49" s="324">
        <v>2.5</v>
      </c>
      <c r="H49" s="321">
        <v>2.2000000000000002</v>
      </c>
      <c r="I49" s="321">
        <v>1.9</v>
      </c>
      <c r="J49" s="321">
        <v>1.9</v>
      </c>
      <c r="K49" s="321">
        <v>2.2000000000000002</v>
      </c>
      <c r="L49" s="321">
        <v>2.2000000000000002</v>
      </c>
      <c r="M49" s="321">
        <v>2.7</v>
      </c>
      <c r="N49" s="321">
        <v>2.2000000000000002</v>
      </c>
      <c r="O49" s="321">
        <v>2.2000000000000002</v>
      </c>
      <c r="P49" s="344">
        <f>IF(SUM(A49:N49)=0,"",+AVERAGE(A49:N49))</f>
        <v>2.1333333333333333</v>
      </c>
      <c r="Q49" s="267"/>
      <c r="R49" s="267"/>
    </row>
    <row r="50" spans="1:18" ht="18" customHeight="1" thickBot="1" x14ac:dyDescent="0.3">
      <c r="A50" s="333"/>
      <c r="B50" s="345" t="s">
        <v>7</v>
      </c>
      <c r="C50" s="346">
        <v>1.4</v>
      </c>
      <c r="D50" s="347">
        <v>1.6</v>
      </c>
      <c r="E50" s="320">
        <v>1.7</v>
      </c>
      <c r="F50" s="348">
        <v>1.9</v>
      </c>
      <c r="G50" s="324">
        <v>2.2000000000000002</v>
      </c>
      <c r="H50" s="321">
        <v>1.9</v>
      </c>
      <c r="I50" s="321">
        <v>1.6</v>
      </c>
      <c r="J50" s="321">
        <v>1.6</v>
      </c>
      <c r="K50" s="321">
        <v>1.9</v>
      </c>
      <c r="L50" s="321">
        <v>1.9</v>
      </c>
      <c r="M50" s="321">
        <v>2.4</v>
      </c>
      <c r="N50" s="321">
        <v>1.9</v>
      </c>
      <c r="O50" s="321">
        <v>1.9</v>
      </c>
      <c r="P50" s="326">
        <f>IF(SUM(A50:N50)=0,"",+AVERAGE(A50:N50))</f>
        <v>1.833333333333333</v>
      </c>
      <c r="Q50" s="267"/>
      <c r="R50" s="267"/>
    </row>
    <row r="51" spans="1:18" ht="24" customHeight="1" thickBot="1" x14ac:dyDescent="0.3">
      <c r="A51" s="351"/>
      <c r="B51" s="345"/>
      <c r="C51" s="329" t="str">
        <f t="shared" ref="C51:O51" si="10">IF(C48="","",IF(C48&gt;B48,"En alza", IF(C48&lt;B48, "En Baja", "Estable")))</f>
        <v>En Baja</v>
      </c>
      <c r="D51" s="329" t="str">
        <f t="shared" si="10"/>
        <v>En alza</v>
      </c>
      <c r="E51" s="329" t="str">
        <f t="shared" si="10"/>
        <v>En alza</v>
      </c>
      <c r="F51" s="329" t="str">
        <f t="shared" si="10"/>
        <v>En alza</v>
      </c>
      <c r="G51" s="329" t="str">
        <f t="shared" si="10"/>
        <v>En alza</v>
      </c>
      <c r="H51" s="329" t="str">
        <f t="shared" si="10"/>
        <v>En Baja</v>
      </c>
      <c r="I51" s="329" t="str">
        <f t="shared" si="10"/>
        <v>En Baja</v>
      </c>
      <c r="J51" s="329" t="str">
        <f t="shared" si="10"/>
        <v>Estable</v>
      </c>
      <c r="K51" s="329" t="str">
        <f t="shared" si="10"/>
        <v>En alza</v>
      </c>
      <c r="L51" s="329" t="str">
        <f t="shared" si="10"/>
        <v>Estable</v>
      </c>
      <c r="M51" s="329" t="str">
        <f t="shared" si="10"/>
        <v>En alza</v>
      </c>
      <c r="N51" s="329" t="str">
        <f t="shared" si="10"/>
        <v>En Baja</v>
      </c>
      <c r="O51" s="352" t="str">
        <f t="shared" si="10"/>
        <v>Estable</v>
      </c>
      <c r="P51" s="353" t="str">
        <f t="shared" ref="P51" si="11">IF(SUM(A51:N51)=0,"",+AVERAGE(A51:N51))</f>
        <v/>
      </c>
      <c r="Q51" s="267"/>
      <c r="R51" s="267"/>
    </row>
    <row r="52" spans="1:18" ht="12" customHeight="1" x14ac:dyDescent="0.2">
      <c r="A52" s="208" t="s">
        <v>39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195"/>
      <c r="P52" s="208"/>
    </row>
    <row r="53" spans="1:18" ht="12" customHeight="1" x14ac:dyDescent="0.2">
      <c r="A53" s="208" t="s">
        <v>42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</row>
    <row r="54" spans="1:18" x14ac:dyDescent="0.2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</row>
    <row r="55" spans="1:18" x14ac:dyDescent="0.2">
      <c r="A55" s="293"/>
      <c r="B55" s="208"/>
      <c r="C55" s="208"/>
      <c r="D55" s="208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8"/>
    </row>
    <row r="56" spans="1:18" x14ac:dyDescent="0.2">
      <c r="A56" s="208"/>
      <c r="B56" s="208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</row>
    <row r="57" spans="1:18" x14ac:dyDescent="0.2">
      <c r="A57" s="208"/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</row>
    <row r="58" spans="1:18" x14ac:dyDescent="0.2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</row>
    <row r="59" spans="1:18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</row>
    <row r="60" spans="1:18" x14ac:dyDescent="0.2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195"/>
      <c r="P60" s="208"/>
    </row>
    <row r="61" spans="1:18" x14ac:dyDescent="0.2">
      <c r="A61" s="208"/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</row>
    <row r="62" spans="1:18" x14ac:dyDescent="0.2">
      <c r="A62" s="208"/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</row>
    <row r="63" spans="1:18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</row>
    <row r="64" spans="1:18" x14ac:dyDescent="0.2">
      <c r="A64" s="208"/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</row>
    <row r="65" spans="1:16" x14ac:dyDescent="0.2">
      <c r="A65" s="208"/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</row>
    <row r="66" spans="1:16" x14ac:dyDescent="0.2">
      <c r="A66" s="208"/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</row>
    <row r="67" spans="1:16" x14ac:dyDescent="0.2">
      <c r="A67" s="208"/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</row>
  </sheetData>
  <mergeCells count="3">
    <mergeCell ref="A1:R1"/>
    <mergeCell ref="A2:R2"/>
    <mergeCell ref="A3:R3"/>
  </mergeCells>
  <phoneticPr fontId="2" type="noConversion"/>
  <printOptions horizontalCentered="1"/>
  <pageMargins left="0" right="0" top="0" bottom="0" header="0.51181102362204722" footer="0"/>
  <pageSetup paperSize="9" scale="7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2DA5-05AB-4FA5-882E-A6C88994BFD8}">
  <dimension ref="A1:Q53"/>
  <sheetViews>
    <sheetView workbookViewId="0">
      <selection activeCell="Q8" sqref="Q8"/>
    </sheetView>
  </sheetViews>
  <sheetFormatPr baseColWidth="10" defaultRowHeight="12.75" x14ac:dyDescent="0.2"/>
  <cols>
    <col min="3" max="17" width="6.7109375" customWidth="1"/>
  </cols>
  <sheetData>
    <row r="1" spans="1:17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1"/>
    </row>
    <row r="2" spans="1:17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4"/>
    </row>
    <row r="3" spans="1:17" x14ac:dyDescent="0.2">
      <c r="A3" s="465" t="s">
        <v>50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7"/>
    </row>
    <row r="4" spans="1:17" ht="13.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</row>
    <row r="5" spans="1:17" ht="13.5" thickBot="1" x14ac:dyDescent="0.25">
      <c r="A5" s="217" t="s">
        <v>0</v>
      </c>
      <c r="B5" s="218" t="s">
        <v>1</v>
      </c>
      <c r="C5" s="219" t="s">
        <v>38</v>
      </c>
      <c r="D5" s="220" t="s">
        <v>15</v>
      </c>
      <c r="E5" s="220" t="s">
        <v>37</v>
      </c>
      <c r="F5" s="220" t="s">
        <v>38</v>
      </c>
      <c r="G5" s="220" t="s">
        <v>15</v>
      </c>
      <c r="H5" s="220" t="s">
        <v>37</v>
      </c>
      <c r="I5" s="220" t="s">
        <v>38</v>
      </c>
      <c r="J5" s="220" t="s">
        <v>15</v>
      </c>
      <c r="K5" s="220" t="s">
        <v>37</v>
      </c>
      <c r="L5" s="220" t="s">
        <v>38</v>
      </c>
      <c r="M5" s="220" t="s">
        <v>15</v>
      </c>
      <c r="N5" s="220" t="s">
        <v>37</v>
      </c>
      <c r="O5" s="220" t="s">
        <v>38</v>
      </c>
      <c r="P5" s="220" t="s">
        <v>15</v>
      </c>
      <c r="Q5" s="221" t="s">
        <v>2</v>
      </c>
    </row>
    <row r="6" spans="1:17" ht="13.5" thickBot="1" x14ac:dyDescent="0.25">
      <c r="A6" s="222"/>
      <c r="B6" s="223"/>
      <c r="C6" s="219" t="s">
        <v>51</v>
      </c>
      <c r="D6" s="224">
        <v>3</v>
      </c>
      <c r="E6" s="224">
        <v>5</v>
      </c>
      <c r="F6" s="224">
        <v>7</v>
      </c>
      <c r="G6" s="224">
        <v>10</v>
      </c>
      <c r="H6" s="224">
        <v>12</v>
      </c>
      <c r="I6" s="224">
        <v>14</v>
      </c>
      <c r="J6" s="224">
        <v>17</v>
      </c>
      <c r="K6" s="224">
        <v>19</v>
      </c>
      <c r="L6" s="224">
        <v>21</v>
      </c>
      <c r="M6" s="224">
        <v>24</v>
      </c>
      <c r="N6" s="224">
        <v>26</v>
      </c>
      <c r="O6" s="224">
        <v>28</v>
      </c>
      <c r="P6" s="224">
        <v>31</v>
      </c>
      <c r="Q6" s="225" t="s">
        <v>3</v>
      </c>
    </row>
    <row r="7" spans="1:17" ht="13.5" thickBot="1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ht="15" customHeight="1" thickBot="1" x14ac:dyDescent="0.25">
      <c r="A8" s="226"/>
      <c r="B8" s="226" t="s">
        <v>4</v>
      </c>
      <c r="C8" s="227">
        <v>1</v>
      </c>
      <c r="D8" s="227">
        <v>1</v>
      </c>
      <c r="E8" s="227">
        <v>0.9</v>
      </c>
      <c r="F8" s="227">
        <v>1</v>
      </c>
      <c r="G8" s="227">
        <v>1.1000000000000001</v>
      </c>
      <c r="H8" s="227">
        <v>1</v>
      </c>
      <c r="I8" s="227">
        <v>1</v>
      </c>
      <c r="J8" s="227">
        <v>1</v>
      </c>
      <c r="K8" s="227">
        <v>1.1000000000000001</v>
      </c>
      <c r="L8" s="227">
        <v>1</v>
      </c>
      <c r="M8" s="227">
        <v>1.1000000000000001</v>
      </c>
      <c r="N8" s="227">
        <v>1</v>
      </c>
      <c r="O8" s="227">
        <v>0.9</v>
      </c>
      <c r="P8" s="227">
        <v>1.2</v>
      </c>
      <c r="Q8" s="193">
        <f>IF(SUM(D8:P8)=0,"",+AVERAGE(D8:P8))</f>
        <v>1.023076923076923</v>
      </c>
    </row>
    <row r="9" spans="1:17" ht="15" customHeight="1" thickBot="1" x14ac:dyDescent="0.25">
      <c r="A9" s="231" t="s">
        <v>5</v>
      </c>
      <c r="B9" s="231" t="s">
        <v>6</v>
      </c>
      <c r="C9" s="232">
        <v>0.7</v>
      </c>
      <c r="D9" s="232">
        <v>0.7</v>
      </c>
      <c r="E9" s="232">
        <v>0.6</v>
      </c>
      <c r="F9" s="232">
        <v>0.7</v>
      </c>
      <c r="G9" s="232">
        <v>0.8</v>
      </c>
      <c r="H9" s="232">
        <v>0.7</v>
      </c>
      <c r="I9" s="232">
        <v>0.7</v>
      </c>
      <c r="J9" s="232">
        <v>0.7</v>
      </c>
      <c r="K9" s="232">
        <v>0.8</v>
      </c>
      <c r="L9" s="232">
        <v>0.7</v>
      </c>
      <c r="M9" s="232">
        <v>0.8</v>
      </c>
      <c r="N9" s="232">
        <v>0.7</v>
      </c>
      <c r="O9" s="232">
        <v>0.6</v>
      </c>
      <c r="P9" s="232">
        <v>0.9</v>
      </c>
      <c r="Q9" s="193">
        <f t="shared" ref="Q9:Q10" si="0">IF(SUM(D9:P9)=0,"",+AVERAGE(D9:P9))</f>
        <v>0.72307692307692306</v>
      </c>
    </row>
    <row r="10" spans="1:17" ht="15" customHeight="1" thickBot="1" x14ac:dyDescent="0.25">
      <c r="A10" s="235"/>
      <c r="B10" s="235" t="s">
        <v>7</v>
      </c>
      <c r="C10" s="236">
        <v>0.4</v>
      </c>
      <c r="D10" s="236">
        <v>0.4</v>
      </c>
      <c r="E10" s="236">
        <v>0.3</v>
      </c>
      <c r="F10" s="236">
        <v>0.4</v>
      </c>
      <c r="G10" s="236">
        <v>0.5</v>
      </c>
      <c r="H10" s="236">
        <v>0.4</v>
      </c>
      <c r="I10" s="236">
        <v>0.4</v>
      </c>
      <c r="J10" s="236">
        <v>0.4</v>
      </c>
      <c r="K10" s="236">
        <v>0.5</v>
      </c>
      <c r="L10" s="236">
        <v>0.4</v>
      </c>
      <c r="M10" s="236">
        <v>0.5</v>
      </c>
      <c r="N10" s="236">
        <v>0.4</v>
      </c>
      <c r="O10" s="236">
        <v>0.3</v>
      </c>
      <c r="P10" s="236">
        <v>0.6</v>
      </c>
      <c r="Q10" s="193">
        <f t="shared" si="0"/>
        <v>0.42307692307692302</v>
      </c>
    </row>
    <row r="11" spans="1:17" ht="15" customHeight="1" thickBot="1" x14ac:dyDescent="0.25">
      <c r="A11" s="231"/>
      <c r="B11" s="231"/>
      <c r="C11" s="237" t="str">
        <f t="shared" ref="C11:I11" si="1">IF(C8="","",IF(C8&gt;B8,"En alza", IF(C8&lt;B8, "En Baja", "Estable")))</f>
        <v>En Baja</v>
      </c>
      <c r="D11" s="237" t="str">
        <f t="shared" si="1"/>
        <v>Estable</v>
      </c>
      <c r="E11" s="237" t="str">
        <f t="shared" si="1"/>
        <v>En Baja</v>
      </c>
      <c r="F11" s="237" t="str">
        <f t="shared" si="1"/>
        <v>En alza</v>
      </c>
      <c r="G11" s="237" t="str">
        <f t="shared" si="1"/>
        <v>En alza</v>
      </c>
      <c r="H11" s="237" t="str">
        <f t="shared" si="1"/>
        <v>En Baja</v>
      </c>
      <c r="I11" s="237" t="str">
        <f t="shared" si="1"/>
        <v>Estable</v>
      </c>
      <c r="J11" s="237" t="str">
        <f t="shared" ref="J11" si="2">IF(J8="","",IF(J8&gt;I8,"En alza", IF(J8&lt;I8, "En Baja", "Estable")))</f>
        <v>Estable</v>
      </c>
      <c r="K11" s="237" t="str">
        <f t="shared" ref="K11" si="3">IF(K8="","",IF(K8&gt;J8,"En alza", IF(K8&lt;J8, "En Baja", "Estable")))</f>
        <v>En alza</v>
      </c>
      <c r="L11" s="237" t="str">
        <f t="shared" ref="L11" si="4">IF(L8="","",IF(L8&gt;K8,"En alza", IF(L8&lt;K8, "En Baja", "Estable")))</f>
        <v>En Baja</v>
      </c>
      <c r="M11" s="237" t="str">
        <f t="shared" ref="M11" si="5">IF(M8="","",IF(M8&gt;L8,"En alza", IF(M8&lt;L8, "En Baja", "Estable")))</f>
        <v>En alza</v>
      </c>
      <c r="N11" s="237" t="str">
        <f t="shared" ref="N11" si="6">IF(N8="","",IF(N8&gt;M8,"En alza", IF(N8&lt;M8, "En Baja", "Estable")))</f>
        <v>En Baja</v>
      </c>
      <c r="O11" s="237" t="str">
        <f t="shared" ref="O11:P11" si="7">IF(O8="","",IF(O8&gt;N8,"En alza", IF(O8&lt;N8, "En Baja", "Estable")))</f>
        <v>En Baja</v>
      </c>
      <c r="P11" s="237" t="str">
        <f t="shared" si="7"/>
        <v>En alza</v>
      </c>
      <c r="Q11" s="196"/>
    </row>
    <row r="12" spans="1:17" ht="15" customHeight="1" x14ac:dyDescent="0.2">
      <c r="A12" s="226"/>
      <c r="B12" s="268" t="s">
        <v>4</v>
      </c>
      <c r="C12" s="227">
        <v>2.2000000000000002</v>
      </c>
      <c r="D12" s="227">
        <v>2.2000000000000002</v>
      </c>
      <c r="E12" s="227">
        <v>2.2000000000000002</v>
      </c>
      <c r="F12" s="227">
        <v>2.2000000000000002</v>
      </c>
      <c r="G12" s="227">
        <v>2</v>
      </c>
      <c r="H12" s="227">
        <v>2</v>
      </c>
      <c r="I12" s="227">
        <v>2</v>
      </c>
      <c r="J12" s="227">
        <v>2</v>
      </c>
      <c r="K12" s="227">
        <v>2</v>
      </c>
      <c r="L12" s="227">
        <v>2</v>
      </c>
      <c r="M12" s="227">
        <v>2.2000000000000002</v>
      </c>
      <c r="N12" s="227">
        <v>2</v>
      </c>
      <c r="O12" s="227">
        <v>2</v>
      </c>
      <c r="P12" s="227">
        <v>2</v>
      </c>
      <c r="Q12" s="193">
        <f>IF(SUM(D12:P12)=0,"",+AVERAGE(D12:P12))</f>
        <v>2.0615384615384618</v>
      </c>
    </row>
    <row r="13" spans="1:17" ht="15" customHeight="1" x14ac:dyDescent="0.2">
      <c r="A13" s="231" t="s">
        <v>8</v>
      </c>
      <c r="B13" s="269" t="s">
        <v>6</v>
      </c>
      <c r="C13" s="232">
        <v>1.9</v>
      </c>
      <c r="D13" s="232">
        <v>1.9</v>
      </c>
      <c r="E13" s="232">
        <v>1.9</v>
      </c>
      <c r="F13" s="232">
        <v>1.9</v>
      </c>
      <c r="G13" s="232">
        <v>1.7</v>
      </c>
      <c r="H13" s="232">
        <v>1.7</v>
      </c>
      <c r="I13" s="232">
        <v>1.7</v>
      </c>
      <c r="J13" s="232">
        <v>1.7</v>
      </c>
      <c r="K13" s="232">
        <v>1.7</v>
      </c>
      <c r="L13" s="232">
        <v>1.7</v>
      </c>
      <c r="M13" s="232">
        <v>1.9</v>
      </c>
      <c r="N13" s="232">
        <v>1.7</v>
      </c>
      <c r="O13" s="232">
        <v>1.7</v>
      </c>
      <c r="P13" s="232">
        <v>1.7</v>
      </c>
      <c r="Q13" s="196">
        <f t="shared" ref="Q13:Q14" si="8">IF(SUM(D13:P13)=0,"",+AVERAGE(D13:P13))</f>
        <v>1.7615384615384611</v>
      </c>
    </row>
    <row r="14" spans="1:17" ht="15" customHeight="1" thickBot="1" x14ac:dyDescent="0.25">
      <c r="A14" s="235"/>
      <c r="B14" s="270" t="s">
        <v>7</v>
      </c>
      <c r="C14" s="236">
        <v>1.6</v>
      </c>
      <c r="D14" s="236">
        <v>1.6</v>
      </c>
      <c r="E14" s="236">
        <v>1.6</v>
      </c>
      <c r="F14" s="236">
        <v>1.6</v>
      </c>
      <c r="G14" s="236">
        <v>1.4</v>
      </c>
      <c r="H14" s="236">
        <v>1.4</v>
      </c>
      <c r="I14" s="236">
        <v>1.4</v>
      </c>
      <c r="J14" s="236">
        <v>1.4</v>
      </c>
      <c r="K14" s="236">
        <v>1.4</v>
      </c>
      <c r="L14" s="236">
        <v>1.4</v>
      </c>
      <c r="M14" s="236">
        <v>1.6</v>
      </c>
      <c r="N14" s="236">
        <v>1.4</v>
      </c>
      <c r="O14" s="236">
        <v>1.4</v>
      </c>
      <c r="P14" s="236">
        <v>1.4</v>
      </c>
      <c r="Q14" s="271">
        <f t="shared" si="8"/>
        <v>1.4615384615384615</v>
      </c>
    </row>
    <row r="15" spans="1:17" ht="15" customHeight="1" thickBot="1" x14ac:dyDescent="0.25">
      <c r="A15" s="231"/>
      <c r="B15" s="231"/>
      <c r="C15" s="237" t="str">
        <f t="shared" ref="C15:I15" si="9">IF(C12="","",IF(C12&gt;B12,"En alza", IF(C12&lt;B12, "En Baja", "Estable")))</f>
        <v>En Baja</v>
      </c>
      <c r="D15" s="237" t="str">
        <f t="shared" si="9"/>
        <v>Estable</v>
      </c>
      <c r="E15" s="237" t="str">
        <f t="shared" si="9"/>
        <v>Estable</v>
      </c>
      <c r="F15" s="237" t="str">
        <f t="shared" si="9"/>
        <v>Estable</v>
      </c>
      <c r="G15" s="237" t="str">
        <f t="shared" si="9"/>
        <v>En Baja</v>
      </c>
      <c r="H15" s="237" t="str">
        <f t="shared" si="9"/>
        <v>Estable</v>
      </c>
      <c r="I15" s="237" t="str">
        <f t="shared" si="9"/>
        <v>Estable</v>
      </c>
      <c r="J15" s="237" t="str">
        <f t="shared" ref="J15" si="10">IF(J12="","",IF(J12&gt;I12,"En alza", IF(J12&lt;I12, "En Baja", "Estable")))</f>
        <v>Estable</v>
      </c>
      <c r="K15" s="237" t="str">
        <f t="shared" ref="K15" si="11">IF(K12="","",IF(K12&gt;J12,"En alza", IF(K12&lt;J12, "En Baja", "Estable")))</f>
        <v>Estable</v>
      </c>
      <c r="L15" s="237" t="str">
        <f t="shared" ref="L15" si="12">IF(L12="","",IF(L12&gt;K12,"En alza", IF(L12&lt;K12, "En Baja", "Estable")))</f>
        <v>Estable</v>
      </c>
      <c r="M15" s="237" t="str">
        <f t="shared" ref="M15" si="13">IF(M12="","",IF(M12&gt;L12,"En alza", IF(M12&lt;L12, "En Baja", "Estable")))</f>
        <v>En alza</v>
      </c>
      <c r="N15" s="237" t="str">
        <f t="shared" ref="N15" si="14">IF(N12="","",IF(N12&gt;M12,"En alza", IF(N12&lt;M12, "En Baja", "Estable")))</f>
        <v>En Baja</v>
      </c>
      <c r="O15" s="237" t="str">
        <f t="shared" ref="O15:P15" si="15">IF(O12="","",IF(O12&gt;N12,"En alza", IF(O12&lt;N12, "En Baja", "Estable")))</f>
        <v>Estable</v>
      </c>
      <c r="P15" s="237" t="str">
        <f t="shared" si="15"/>
        <v>Estable</v>
      </c>
      <c r="Q15" s="196"/>
    </row>
    <row r="16" spans="1:17" ht="15" customHeight="1" x14ac:dyDescent="0.2">
      <c r="A16" s="226"/>
      <c r="B16" s="226" t="s">
        <v>4</v>
      </c>
      <c r="C16" s="255">
        <v>1.5</v>
      </c>
      <c r="D16" s="255">
        <v>1.5</v>
      </c>
      <c r="E16" s="227">
        <v>1.5</v>
      </c>
      <c r="F16" s="227">
        <v>1.3</v>
      </c>
      <c r="G16" s="227">
        <v>1.3</v>
      </c>
      <c r="H16" s="227">
        <v>1.5</v>
      </c>
      <c r="I16" s="227">
        <v>1.4</v>
      </c>
      <c r="J16" s="227">
        <v>1.2</v>
      </c>
      <c r="K16" s="227">
        <v>1</v>
      </c>
      <c r="L16" s="227">
        <v>1.2</v>
      </c>
      <c r="M16" s="227">
        <v>1.3</v>
      </c>
      <c r="N16" s="227">
        <v>1</v>
      </c>
      <c r="O16" s="227">
        <v>1</v>
      </c>
      <c r="P16" s="227">
        <v>1.2</v>
      </c>
      <c r="Q16" s="193">
        <f>IF(SUM(D16:P16)=0,"",+AVERAGE(D16:P16))</f>
        <v>1.2615384615384615</v>
      </c>
    </row>
    <row r="17" spans="1:17" ht="15" customHeight="1" x14ac:dyDescent="0.2">
      <c r="A17" s="231" t="s">
        <v>9</v>
      </c>
      <c r="B17" s="231" t="s">
        <v>6</v>
      </c>
      <c r="C17" s="237">
        <v>1.2</v>
      </c>
      <c r="D17" s="237">
        <v>1.2</v>
      </c>
      <c r="E17" s="232">
        <v>1.2</v>
      </c>
      <c r="F17" s="232">
        <v>1</v>
      </c>
      <c r="G17" s="232">
        <v>1</v>
      </c>
      <c r="H17" s="232">
        <v>1.2</v>
      </c>
      <c r="I17" s="232">
        <v>1.1000000000000001</v>
      </c>
      <c r="J17" s="232">
        <v>0.9</v>
      </c>
      <c r="K17" s="232">
        <v>0.7</v>
      </c>
      <c r="L17" s="232">
        <v>0.9</v>
      </c>
      <c r="M17" s="232">
        <v>1</v>
      </c>
      <c r="N17" s="232">
        <v>0.7</v>
      </c>
      <c r="O17" s="232">
        <v>0.7</v>
      </c>
      <c r="P17" s="232">
        <v>0.9</v>
      </c>
      <c r="Q17" s="196">
        <f t="shared" ref="Q17:Q18" si="16">IF(SUM(D17:P17)=0,"",+AVERAGE(D17:P17))</f>
        <v>0.96153846153846156</v>
      </c>
    </row>
    <row r="18" spans="1:17" ht="15" customHeight="1" thickBot="1" x14ac:dyDescent="0.25">
      <c r="A18" s="235"/>
      <c r="B18" s="235" t="s">
        <v>7</v>
      </c>
      <c r="C18" s="245">
        <v>0.9</v>
      </c>
      <c r="D18" s="245">
        <v>0.9</v>
      </c>
      <c r="E18" s="236">
        <v>0.9</v>
      </c>
      <c r="F18" s="236">
        <v>0.7</v>
      </c>
      <c r="G18" s="236">
        <v>0.7</v>
      </c>
      <c r="H18" s="236">
        <v>0.9</v>
      </c>
      <c r="I18" s="236">
        <v>0.8</v>
      </c>
      <c r="J18" s="236">
        <v>0.6</v>
      </c>
      <c r="K18" s="236">
        <v>0.4</v>
      </c>
      <c r="L18" s="236">
        <v>0.6</v>
      </c>
      <c r="M18" s="236">
        <v>0.7</v>
      </c>
      <c r="N18" s="236">
        <v>0.4</v>
      </c>
      <c r="O18" s="236">
        <v>0.4</v>
      </c>
      <c r="P18" s="236">
        <v>0.6</v>
      </c>
      <c r="Q18" s="271">
        <f t="shared" si="16"/>
        <v>0.66153846153846152</v>
      </c>
    </row>
    <row r="19" spans="1:17" ht="15" customHeight="1" thickBot="1" x14ac:dyDescent="0.25">
      <c r="A19" s="231"/>
      <c r="B19" s="231"/>
      <c r="C19" s="237" t="str">
        <f t="shared" ref="C19:I19" si="17">IF(C16="","",IF(C16&gt;B16,"En alza", IF(C16&lt;B16, "En Baja", "Estable")))</f>
        <v>En Baja</v>
      </c>
      <c r="D19" s="237" t="str">
        <f t="shared" si="17"/>
        <v>Estable</v>
      </c>
      <c r="E19" s="237" t="str">
        <f t="shared" si="17"/>
        <v>Estable</v>
      </c>
      <c r="F19" s="237" t="str">
        <f t="shared" si="17"/>
        <v>En Baja</v>
      </c>
      <c r="G19" s="237" t="str">
        <f t="shared" si="17"/>
        <v>Estable</v>
      </c>
      <c r="H19" s="237" t="str">
        <f t="shared" si="17"/>
        <v>En alza</v>
      </c>
      <c r="I19" s="237" t="str">
        <f t="shared" si="17"/>
        <v>En Baja</v>
      </c>
      <c r="J19" s="237" t="str">
        <f t="shared" ref="J19" si="18">IF(J16="","",IF(J16&gt;I16,"En alza", IF(J16&lt;I16, "En Baja", "Estable")))</f>
        <v>En Baja</v>
      </c>
      <c r="K19" s="237" t="str">
        <f t="shared" ref="K19" si="19">IF(K16="","",IF(K16&gt;J16,"En alza", IF(K16&lt;J16, "En Baja", "Estable")))</f>
        <v>En Baja</v>
      </c>
      <c r="L19" s="237" t="str">
        <f t="shared" ref="L19" si="20">IF(L16="","",IF(L16&gt;K16,"En alza", IF(L16&lt;K16, "En Baja", "Estable")))</f>
        <v>En alza</v>
      </c>
      <c r="M19" s="237" t="str">
        <f t="shared" ref="M19" si="21">IF(M16="","",IF(M16&gt;L16,"En alza", IF(M16&lt;L16, "En Baja", "Estable")))</f>
        <v>En alza</v>
      </c>
      <c r="N19" s="237" t="str">
        <f t="shared" ref="N19" si="22">IF(N16="","",IF(N16&gt;M16,"En alza", IF(N16&lt;M16, "En Baja", "Estable")))</f>
        <v>En Baja</v>
      </c>
      <c r="O19" s="237" t="str">
        <f t="shared" ref="O19:P19" si="23">IF(O16="","",IF(O16&gt;N16,"En alza", IF(O16&lt;N16, "En Baja", "Estable")))</f>
        <v>Estable</v>
      </c>
      <c r="P19" s="237" t="str">
        <f t="shared" si="23"/>
        <v>En alza</v>
      </c>
      <c r="Q19" s="196"/>
    </row>
    <row r="20" spans="1:17" ht="15" customHeight="1" x14ac:dyDescent="0.2">
      <c r="A20" s="226"/>
      <c r="B20" s="226" t="s">
        <v>4</v>
      </c>
      <c r="C20" s="255">
        <v>3</v>
      </c>
      <c r="D20" s="255">
        <v>2.8</v>
      </c>
      <c r="E20" s="227">
        <v>2.8</v>
      </c>
      <c r="F20" s="227">
        <v>3</v>
      </c>
      <c r="G20" s="227">
        <v>1.8</v>
      </c>
      <c r="H20" s="227">
        <v>2.5</v>
      </c>
      <c r="I20" s="227">
        <v>3</v>
      </c>
      <c r="J20" s="227">
        <v>2.2999999999999998</v>
      </c>
      <c r="K20" s="227">
        <v>2</v>
      </c>
      <c r="L20" s="227">
        <v>2</v>
      </c>
      <c r="M20" s="227">
        <v>2</v>
      </c>
      <c r="N20" s="227">
        <v>2</v>
      </c>
      <c r="O20" s="227">
        <v>2</v>
      </c>
      <c r="P20" s="227">
        <v>1.8</v>
      </c>
      <c r="Q20" s="227">
        <f>IF(SUM(D20:P20)=0,"",+AVERAGE(D20:P20))</f>
        <v>2.3076923076923075</v>
      </c>
    </row>
    <row r="21" spans="1:17" ht="15" customHeight="1" x14ac:dyDescent="0.2">
      <c r="A21" s="231" t="s">
        <v>10</v>
      </c>
      <c r="B21" s="231" t="s">
        <v>6</v>
      </c>
      <c r="C21" s="237">
        <v>2.7</v>
      </c>
      <c r="D21" s="237">
        <v>2.5</v>
      </c>
      <c r="E21" s="232">
        <v>2.5</v>
      </c>
      <c r="F21" s="232">
        <v>2.7</v>
      </c>
      <c r="G21" s="232">
        <v>1.5</v>
      </c>
      <c r="H21" s="232">
        <v>2.2000000000000002</v>
      </c>
      <c r="I21" s="232">
        <v>2.7</v>
      </c>
      <c r="J21" s="232">
        <v>2</v>
      </c>
      <c r="K21" s="232">
        <v>1.7</v>
      </c>
      <c r="L21" s="232">
        <v>1.7</v>
      </c>
      <c r="M21" s="232">
        <v>1.7</v>
      </c>
      <c r="N21" s="232">
        <v>1.7</v>
      </c>
      <c r="O21" s="232">
        <v>1.7</v>
      </c>
      <c r="P21" s="232">
        <v>1.5</v>
      </c>
      <c r="Q21" s="196">
        <f t="shared" ref="Q21:Q22" si="24">IF(SUM(D21:P21)=0,"",+AVERAGE(D21:P21))</f>
        <v>2.0076923076923072</v>
      </c>
    </row>
    <row r="22" spans="1:17" ht="15" customHeight="1" thickBot="1" x14ac:dyDescent="0.25">
      <c r="A22" s="235"/>
      <c r="B22" s="235" t="s">
        <v>7</v>
      </c>
      <c r="C22" s="245">
        <v>2.4</v>
      </c>
      <c r="D22" s="245">
        <v>2.2000000000000002</v>
      </c>
      <c r="E22" s="236">
        <v>2.2000000000000002</v>
      </c>
      <c r="F22" s="236">
        <v>2.4</v>
      </c>
      <c r="G22" s="236">
        <v>1.2</v>
      </c>
      <c r="H22" s="236">
        <v>1.9</v>
      </c>
      <c r="I22" s="236">
        <v>2.4</v>
      </c>
      <c r="J22" s="236">
        <v>1.7</v>
      </c>
      <c r="K22" s="236">
        <v>1.4</v>
      </c>
      <c r="L22" s="236">
        <v>1.4</v>
      </c>
      <c r="M22" s="236">
        <v>1.4</v>
      </c>
      <c r="N22" s="236">
        <v>1.4</v>
      </c>
      <c r="O22" s="236">
        <v>1.4</v>
      </c>
      <c r="P22" s="236">
        <v>1.2</v>
      </c>
      <c r="Q22" s="271">
        <f t="shared" si="24"/>
        <v>1.7076923076923074</v>
      </c>
    </row>
    <row r="23" spans="1:17" ht="15" customHeight="1" thickBot="1" x14ac:dyDescent="0.25">
      <c r="A23" s="231"/>
      <c r="B23" s="231"/>
      <c r="C23" s="237" t="str">
        <f t="shared" ref="C23:I23" si="25">IF(C20="","",IF(C20&gt;B20,"En alza", IF(C20&lt;B20, "En Baja", "Estable")))</f>
        <v>En Baja</v>
      </c>
      <c r="D23" s="237" t="str">
        <f t="shared" si="25"/>
        <v>En Baja</v>
      </c>
      <c r="E23" s="237" t="str">
        <f t="shared" si="25"/>
        <v>Estable</v>
      </c>
      <c r="F23" s="237" t="str">
        <f t="shared" si="25"/>
        <v>En alza</v>
      </c>
      <c r="G23" s="237" t="str">
        <f t="shared" si="25"/>
        <v>En Baja</v>
      </c>
      <c r="H23" s="237" t="str">
        <f t="shared" si="25"/>
        <v>En alza</v>
      </c>
      <c r="I23" s="237" t="str">
        <f t="shared" si="25"/>
        <v>En alza</v>
      </c>
      <c r="J23" s="237" t="str">
        <f t="shared" ref="J23" si="26">IF(J20="","",IF(J20&gt;I20,"En alza", IF(J20&lt;I20, "En Baja", "Estable")))</f>
        <v>En Baja</v>
      </c>
      <c r="K23" s="237" t="str">
        <f t="shared" ref="K23" si="27">IF(K20="","",IF(K20&gt;J20,"En alza", IF(K20&lt;J20, "En Baja", "Estable")))</f>
        <v>En Baja</v>
      </c>
      <c r="L23" s="237" t="str">
        <f t="shared" ref="L23" si="28">IF(L20="","",IF(L20&gt;K20,"En alza", IF(L20&lt;K20, "En Baja", "Estable")))</f>
        <v>Estable</v>
      </c>
      <c r="M23" s="237" t="str">
        <f t="shared" ref="M23" si="29">IF(M20="","",IF(M20&gt;L20,"En alza", IF(M20&lt;L20, "En Baja", "Estable")))</f>
        <v>Estable</v>
      </c>
      <c r="N23" s="237" t="str">
        <f t="shared" ref="N23" si="30">IF(N20="","",IF(N20&gt;M20,"En alza", IF(N20&lt;M20, "En Baja", "Estable")))</f>
        <v>Estable</v>
      </c>
      <c r="O23" s="237" t="str">
        <f t="shared" ref="O23:P23" si="31">IF(O20="","",IF(O20&gt;N20,"En alza", IF(O20&lt;N20, "En Baja", "Estable")))</f>
        <v>Estable</v>
      </c>
      <c r="P23" s="237" t="str">
        <f t="shared" si="31"/>
        <v>En Baja</v>
      </c>
      <c r="Q23" s="196"/>
    </row>
    <row r="24" spans="1:17" ht="15" customHeight="1" x14ac:dyDescent="0.2">
      <c r="A24" s="226"/>
      <c r="B24" s="226" t="s">
        <v>4</v>
      </c>
      <c r="C24" s="227">
        <v>1.2</v>
      </c>
      <c r="D24" s="227">
        <v>1.1000000000000001</v>
      </c>
      <c r="E24" s="227">
        <v>1</v>
      </c>
      <c r="F24" s="227">
        <v>1.2</v>
      </c>
      <c r="G24" s="227">
        <v>1.2</v>
      </c>
      <c r="H24" s="227">
        <v>1</v>
      </c>
      <c r="I24" s="227">
        <v>1.1000000000000001</v>
      </c>
      <c r="J24" s="227">
        <v>1</v>
      </c>
      <c r="K24" s="227">
        <v>0.8</v>
      </c>
      <c r="L24" s="227">
        <v>0.9</v>
      </c>
      <c r="M24" s="227">
        <v>1</v>
      </c>
      <c r="N24" s="227">
        <v>0.9</v>
      </c>
      <c r="O24" s="227">
        <v>0.9</v>
      </c>
      <c r="P24" s="227">
        <v>0.9</v>
      </c>
      <c r="Q24" s="193">
        <f>IF(SUM(D24:P24)=0,"",+AVERAGE(D24:P24))</f>
        <v>1.0000000000000002</v>
      </c>
    </row>
    <row r="25" spans="1:17" ht="15" customHeight="1" x14ac:dyDescent="0.2">
      <c r="A25" s="231" t="s">
        <v>11</v>
      </c>
      <c r="B25" s="231" t="s">
        <v>6</v>
      </c>
      <c r="C25" s="232">
        <v>0.9</v>
      </c>
      <c r="D25" s="232">
        <v>0.8</v>
      </c>
      <c r="E25" s="232">
        <v>0.7</v>
      </c>
      <c r="F25" s="232">
        <v>0.9</v>
      </c>
      <c r="G25" s="232">
        <v>0.9</v>
      </c>
      <c r="H25" s="232">
        <v>0.7</v>
      </c>
      <c r="I25" s="232">
        <v>0.8</v>
      </c>
      <c r="J25" s="232">
        <v>0.7</v>
      </c>
      <c r="K25" s="232">
        <v>0.5</v>
      </c>
      <c r="L25" s="232">
        <v>0.6</v>
      </c>
      <c r="M25" s="232">
        <v>0.7</v>
      </c>
      <c r="N25" s="232">
        <v>0.6</v>
      </c>
      <c r="O25" s="232">
        <v>0.6</v>
      </c>
      <c r="P25" s="232">
        <v>0.6</v>
      </c>
      <c r="Q25" s="196">
        <f t="shared" ref="Q25:Q26" si="32">IF(SUM(D25:P25)=0,"",+AVERAGE(D25:P25))</f>
        <v>0.7</v>
      </c>
    </row>
    <row r="26" spans="1:17" ht="15" customHeight="1" thickBot="1" x14ac:dyDescent="0.25">
      <c r="A26" s="235"/>
      <c r="B26" s="235" t="s">
        <v>7</v>
      </c>
      <c r="C26" s="236">
        <v>0.6</v>
      </c>
      <c r="D26" s="236">
        <v>0.5</v>
      </c>
      <c r="E26" s="236">
        <v>0.4</v>
      </c>
      <c r="F26" s="236">
        <v>0.7</v>
      </c>
      <c r="G26" s="236">
        <v>0.7</v>
      </c>
      <c r="H26" s="236">
        <v>0.4</v>
      </c>
      <c r="I26" s="236">
        <v>0.5</v>
      </c>
      <c r="J26" s="236">
        <v>0.4</v>
      </c>
      <c r="K26" s="236">
        <v>0.2</v>
      </c>
      <c r="L26" s="236">
        <v>0.3</v>
      </c>
      <c r="M26" s="236">
        <v>0.4</v>
      </c>
      <c r="N26" s="236">
        <v>0.3</v>
      </c>
      <c r="O26" s="236">
        <v>0.3</v>
      </c>
      <c r="P26" s="236">
        <v>0.3</v>
      </c>
      <c r="Q26" s="271">
        <f t="shared" si="32"/>
        <v>0.41538461538461535</v>
      </c>
    </row>
    <row r="27" spans="1:17" ht="15" customHeight="1" thickBot="1" x14ac:dyDescent="0.25">
      <c r="A27" s="231"/>
      <c r="B27" s="231"/>
      <c r="C27" s="237" t="str">
        <f t="shared" ref="C27:I27" si="33">IF(C24="","",IF(C24&gt;B24,"En alza", IF(C24&lt;B24, "En Baja", "Estable")))</f>
        <v>En Baja</v>
      </c>
      <c r="D27" s="237" t="str">
        <f t="shared" si="33"/>
        <v>En Baja</v>
      </c>
      <c r="E27" s="237" t="str">
        <f t="shared" si="33"/>
        <v>En Baja</v>
      </c>
      <c r="F27" s="237" t="str">
        <f t="shared" si="33"/>
        <v>En alza</v>
      </c>
      <c r="G27" s="237" t="str">
        <f t="shared" si="33"/>
        <v>Estable</v>
      </c>
      <c r="H27" s="237" t="str">
        <f t="shared" si="33"/>
        <v>En Baja</v>
      </c>
      <c r="I27" s="237" t="str">
        <f t="shared" si="33"/>
        <v>En alza</v>
      </c>
      <c r="J27" s="237" t="str">
        <f t="shared" ref="J27" si="34">IF(J24="","",IF(J24&gt;I24,"En alza", IF(J24&lt;I24, "En Baja", "Estable")))</f>
        <v>En Baja</v>
      </c>
      <c r="K27" s="237" t="str">
        <f t="shared" ref="K27" si="35">IF(K24="","",IF(K24&gt;J24,"En alza", IF(K24&lt;J24, "En Baja", "Estable")))</f>
        <v>En Baja</v>
      </c>
      <c r="L27" s="237" t="str">
        <f t="shared" ref="L27" si="36">IF(L24="","",IF(L24&gt;K24,"En alza", IF(L24&lt;K24, "En Baja", "Estable")))</f>
        <v>En alza</v>
      </c>
      <c r="M27" s="237" t="str">
        <f t="shared" ref="M27" si="37">IF(M24="","",IF(M24&gt;L24,"En alza", IF(M24&lt;L24, "En Baja", "Estable")))</f>
        <v>En alza</v>
      </c>
      <c r="N27" s="237" t="str">
        <f t="shared" ref="N27" si="38">IF(N24="","",IF(N24&gt;M24,"En alza", IF(N24&lt;M24, "En Baja", "Estable")))</f>
        <v>En Baja</v>
      </c>
      <c r="O27" s="237" t="str">
        <f t="shared" ref="O27:P27" si="39">IF(O24="","",IF(O24&gt;N24,"En alza", IF(O24&lt;N24, "En Baja", "Estable")))</f>
        <v>Estable</v>
      </c>
      <c r="P27" s="237" t="str">
        <f t="shared" si="39"/>
        <v>Estable</v>
      </c>
      <c r="Q27" s="196"/>
    </row>
    <row r="28" spans="1:17" ht="15" customHeight="1" x14ac:dyDescent="0.2">
      <c r="A28" s="226"/>
      <c r="B28" s="226" t="s">
        <v>4</v>
      </c>
      <c r="C28" s="227">
        <v>1.2</v>
      </c>
      <c r="D28" s="227">
        <v>1.1000000000000001</v>
      </c>
      <c r="E28" s="227">
        <v>1</v>
      </c>
      <c r="F28" s="227">
        <v>1.2</v>
      </c>
      <c r="G28" s="227">
        <v>1.2</v>
      </c>
      <c r="H28" s="227">
        <v>1</v>
      </c>
      <c r="I28" s="227">
        <v>1.1000000000000001</v>
      </c>
      <c r="J28" s="227">
        <v>1</v>
      </c>
      <c r="K28" s="227">
        <v>0.8</v>
      </c>
      <c r="L28" s="227">
        <v>0.9</v>
      </c>
      <c r="M28" s="227">
        <v>1</v>
      </c>
      <c r="N28" s="227">
        <v>0.9</v>
      </c>
      <c r="O28" s="227">
        <v>0.9</v>
      </c>
      <c r="P28" s="227">
        <v>0.9</v>
      </c>
      <c r="Q28" s="193">
        <f>IF(SUM(D28:P28)=0,"",+AVERAGE(D28:P28))</f>
        <v>1.0000000000000002</v>
      </c>
    </row>
    <row r="29" spans="1:17" ht="15" customHeight="1" x14ac:dyDescent="0.2">
      <c r="A29" s="231" t="s">
        <v>12</v>
      </c>
      <c r="B29" s="231" t="s">
        <v>6</v>
      </c>
      <c r="C29" s="232">
        <v>0.9</v>
      </c>
      <c r="D29" s="232">
        <v>0.8</v>
      </c>
      <c r="E29" s="232">
        <v>0.7</v>
      </c>
      <c r="F29" s="232">
        <v>0.9</v>
      </c>
      <c r="G29" s="232">
        <v>0.9</v>
      </c>
      <c r="H29" s="232">
        <v>0.7</v>
      </c>
      <c r="I29" s="232">
        <v>0.8</v>
      </c>
      <c r="J29" s="232">
        <v>0.7</v>
      </c>
      <c r="K29" s="232">
        <v>0.5</v>
      </c>
      <c r="L29" s="232">
        <v>0.6</v>
      </c>
      <c r="M29" s="232">
        <v>0.7</v>
      </c>
      <c r="N29" s="232">
        <v>0.6</v>
      </c>
      <c r="O29" s="232">
        <v>0.6</v>
      </c>
      <c r="P29" s="232">
        <v>0.6</v>
      </c>
      <c r="Q29" s="196">
        <f t="shared" ref="Q29:Q30" si="40">IF(SUM(D29:P29)=0,"",+AVERAGE(D29:P29))</f>
        <v>0.7</v>
      </c>
    </row>
    <row r="30" spans="1:17" ht="15" customHeight="1" thickBot="1" x14ac:dyDescent="0.25">
      <c r="A30" s="235"/>
      <c r="B30" s="235" t="s">
        <v>7</v>
      </c>
      <c r="C30" s="236">
        <v>0.6</v>
      </c>
      <c r="D30" s="236">
        <v>0.5</v>
      </c>
      <c r="E30" s="236">
        <v>0.4</v>
      </c>
      <c r="F30" s="236">
        <v>0.7</v>
      </c>
      <c r="G30" s="236">
        <v>0.7</v>
      </c>
      <c r="H30" s="236">
        <v>0.4</v>
      </c>
      <c r="I30" s="236">
        <v>0.5</v>
      </c>
      <c r="J30" s="236">
        <v>0.4</v>
      </c>
      <c r="K30" s="236">
        <v>0.2</v>
      </c>
      <c r="L30" s="236">
        <v>0.3</v>
      </c>
      <c r="M30" s="236">
        <v>0.4</v>
      </c>
      <c r="N30" s="236">
        <v>0.3</v>
      </c>
      <c r="O30" s="236">
        <v>0.3</v>
      </c>
      <c r="P30" s="236">
        <v>0.3</v>
      </c>
      <c r="Q30" s="271">
        <f t="shared" si="40"/>
        <v>0.41538461538461535</v>
      </c>
    </row>
    <row r="31" spans="1:17" ht="15" customHeight="1" thickBot="1" x14ac:dyDescent="0.25">
      <c r="A31" s="231"/>
      <c r="B31" s="231"/>
      <c r="C31" s="237" t="str">
        <f t="shared" ref="C31:I31" si="41">IF(C28="","",IF(C28&gt;B28,"En alza", IF(C28&lt;B28, "En Baja", "Estable")))</f>
        <v>En Baja</v>
      </c>
      <c r="D31" s="237" t="str">
        <f t="shared" si="41"/>
        <v>En Baja</v>
      </c>
      <c r="E31" s="237" t="str">
        <f t="shared" si="41"/>
        <v>En Baja</v>
      </c>
      <c r="F31" s="237" t="str">
        <f t="shared" si="41"/>
        <v>En alza</v>
      </c>
      <c r="G31" s="237" t="str">
        <f t="shared" si="41"/>
        <v>Estable</v>
      </c>
      <c r="H31" s="237" t="str">
        <f t="shared" si="41"/>
        <v>En Baja</v>
      </c>
      <c r="I31" s="237" t="str">
        <f t="shared" si="41"/>
        <v>En alza</v>
      </c>
      <c r="J31" s="237" t="str">
        <f t="shared" ref="J31" si="42">IF(J28="","",IF(J28&gt;I28,"En alza", IF(J28&lt;I28, "En Baja", "Estable")))</f>
        <v>En Baja</v>
      </c>
      <c r="K31" s="237" t="str">
        <f t="shared" ref="K31" si="43">IF(K28="","",IF(K28&gt;J28,"En alza", IF(K28&lt;J28, "En Baja", "Estable")))</f>
        <v>En Baja</v>
      </c>
      <c r="L31" s="237" t="str">
        <f t="shared" ref="L31" si="44">IF(L28="","",IF(L28&gt;K28,"En alza", IF(L28&lt;K28, "En Baja", "Estable")))</f>
        <v>En alza</v>
      </c>
      <c r="M31" s="237" t="str">
        <f t="shared" ref="M31" si="45">IF(M28="","",IF(M28&gt;L28,"En alza", IF(M28&lt;L28, "En Baja", "Estable")))</f>
        <v>En alza</v>
      </c>
      <c r="N31" s="237" t="str">
        <f t="shared" ref="N31" si="46">IF(N28="","",IF(N28&gt;M28,"En alza", IF(N28&lt;M28, "En Baja", "Estable")))</f>
        <v>En Baja</v>
      </c>
      <c r="O31" s="237" t="str">
        <f t="shared" ref="O31:P31" si="47">IF(O28="","",IF(O28&gt;N28,"En alza", IF(O28&lt;N28, "En Baja", "Estable")))</f>
        <v>Estable</v>
      </c>
      <c r="P31" s="237" t="str">
        <f t="shared" si="47"/>
        <v>Estable</v>
      </c>
      <c r="Q31" s="196"/>
    </row>
    <row r="32" spans="1:17" ht="15" customHeight="1" x14ac:dyDescent="0.2">
      <c r="A32" s="226"/>
      <c r="B32" s="226" t="s">
        <v>4</v>
      </c>
      <c r="C32" s="255">
        <v>1.302</v>
      </c>
      <c r="D32" s="255">
        <v>1.302</v>
      </c>
      <c r="E32" s="255">
        <v>1.2</v>
      </c>
      <c r="F32" s="255">
        <v>1.3</v>
      </c>
      <c r="G32" s="255">
        <v>1.3</v>
      </c>
      <c r="H32" s="255">
        <v>1.6</v>
      </c>
      <c r="I32" s="255">
        <v>1.4</v>
      </c>
      <c r="J32" s="255">
        <v>1.5</v>
      </c>
      <c r="K32" s="255">
        <v>1.4</v>
      </c>
      <c r="L32" s="255">
        <v>1.4</v>
      </c>
      <c r="M32" s="255">
        <v>1.4</v>
      </c>
      <c r="N32" s="255">
        <v>1.4</v>
      </c>
      <c r="O32" s="255">
        <v>1.2</v>
      </c>
      <c r="P32" s="255">
        <v>1.3</v>
      </c>
      <c r="Q32" s="193">
        <f>IF(SUM(D32:P32)=0,"",+AVERAGE(D32:P32))</f>
        <v>1.3616923076923078</v>
      </c>
    </row>
    <row r="33" spans="1:17" ht="15" customHeight="1" x14ac:dyDescent="0.2">
      <c r="A33" s="231" t="s">
        <v>14</v>
      </c>
      <c r="B33" s="231" t="s">
        <v>6</v>
      </c>
      <c r="C33" s="237">
        <v>1</v>
      </c>
      <c r="D33" s="237">
        <v>1</v>
      </c>
      <c r="E33" s="237">
        <v>0.9</v>
      </c>
      <c r="F33" s="237">
        <v>1</v>
      </c>
      <c r="G33" s="237">
        <v>1</v>
      </c>
      <c r="H33" s="237">
        <v>1.3</v>
      </c>
      <c r="I33" s="237">
        <v>1.1000000000000001</v>
      </c>
      <c r="J33" s="237">
        <v>1.2</v>
      </c>
      <c r="K33" s="237">
        <v>1.1000000000000001</v>
      </c>
      <c r="L33" s="237">
        <v>1.1000000000000001</v>
      </c>
      <c r="M33" s="237">
        <v>1.1000000000000001</v>
      </c>
      <c r="N33" s="237">
        <v>1.1000000000000001</v>
      </c>
      <c r="O33" s="237">
        <v>0.9</v>
      </c>
      <c r="P33" s="237">
        <v>1</v>
      </c>
      <c r="Q33" s="196">
        <f t="shared" ref="Q33:Q34" si="48">IF(SUM(D33:P33)=0,"",+AVERAGE(D33:P33))</f>
        <v>1.0615384615384615</v>
      </c>
    </row>
    <row r="34" spans="1:17" ht="15" customHeight="1" thickBot="1" x14ac:dyDescent="0.25">
      <c r="A34" s="235"/>
      <c r="B34" s="235" t="s">
        <v>7</v>
      </c>
      <c r="C34" s="245">
        <v>0.7</v>
      </c>
      <c r="D34" s="245">
        <v>0.7</v>
      </c>
      <c r="E34" s="245">
        <v>0.6</v>
      </c>
      <c r="F34" s="245">
        <v>0.7</v>
      </c>
      <c r="G34" s="245">
        <v>0.7</v>
      </c>
      <c r="H34" s="245">
        <v>1</v>
      </c>
      <c r="I34" s="245">
        <v>0.8</v>
      </c>
      <c r="J34" s="245">
        <v>0.9</v>
      </c>
      <c r="K34" s="245">
        <v>0.8</v>
      </c>
      <c r="L34" s="245">
        <v>0.8</v>
      </c>
      <c r="M34" s="245">
        <v>0.8</v>
      </c>
      <c r="N34" s="245">
        <v>0.8</v>
      </c>
      <c r="O34" s="245">
        <v>0.6</v>
      </c>
      <c r="P34" s="245">
        <v>0.7</v>
      </c>
      <c r="Q34" s="271">
        <f t="shared" si="48"/>
        <v>0.76153846153846139</v>
      </c>
    </row>
    <row r="35" spans="1:17" ht="15" customHeight="1" thickBot="1" x14ac:dyDescent="0.25">
      <c r="A35" s="231"/>
      <c r="B35" s="231"/>
      <c r="C35" s="237" t="str">
        <f t="shared" ref="C35:I35" si="49">IF(C32="","",IF(C32&gt;B32,"En alza", IF(C32&lt;B32, "En Baja", "Estable")))</f>
        <v>En Baja</v>
      </c>
      <c r="D35" s="237" t="str">
        <f t="shared" si="49"/>
        <v>Estable</v>
      </c>
      <c r="E35" s="237" t="str">
        <f t="shared" si="49"/>
        <v>En Baja</v>
      </c>
      <c r="F35" s="237" t="str">
        <f t="shared" si="49"/>
        <v>En alza</v>
      </c>
      <c r="G35" s="237" t="str">
        <f t="shared" si="49"/>
        <v>Estable</v>
      </c>
      <c r="H35" s="237" t="str">
        <f t="shared" si="49"/>
        <v>En alza</v>
      </c>
      <c r="I35" s="237" t="str">
        <f t="shared" si="49"/>
        <v>En Baja</v>
      </c>
      <c r="J35" s="237" t="str">
        <f t="shared" ref="J35" si="50">IF(J32="","",IF(J32&gt;I32,"En alza", IF(J32&lt;I32, "En Baja", "Estable")))</f>
        <v>En alza</v>
      </c>
      <c r="K35" s="237" t="str">
        <f t="shared" ref="K35" si="51">IF(K32="","",IF(K32&gt;J32,"En alza", IF(K32&lt;J32, "En Baja", "Estable")))</f>
        <v>En Baja</v>
      </c>
      <c r="L35" s="237" t="str">
        <f t="shared" ref="L35" si="52">IF(L32="","",IF(L32&gt;K32,"En alza", IF(L32&lt;K32, "En Baja", "Estable")))</f>
        <v>Estable</v>
      </c>
      <c r="M35" s="237" t="str">
        <f t="shared" ref="M35" si="53">IF(M32="","",IF(M32&gt;L32,"En alza", IF(M32&lt;L32, "En Baja", "Estable")))</f>
        <v>Estable</v>
      </c>
      <c r="N35" s="237" t="str">
        <f t="shared" ref="N35" si="54">IF(N32="","",IF(N32&gt;M32,"En alza", IF(N32&lt;M32, "En Baja", "Estable")))</f>
        <v>Estable</v>
      </c>
      <c r="O35" s="237" t="str">
        <f t="shared" ref="O35:P35" si="55">IF(O32="","",IF(O32&gt;N32,"En alza", IF(O32&lt;N32, "En Baja", "Estable")))</f>
        <v>En Baja</v>
      </c>
      <c r="P35" s="237" t="str">
        <f t="shared" si="55"/>
        <v>En alza</v>
      </c>
      <c r="Q35" s="196"/>
    </row>
    <row r="36" spans="1:17" ht="15" customHeight="1" x14ac:dyDescent="0.2">
      <c r="A36" s="226"/>
      <c r="B36" s="226" t="s">
        <v>4</v>
      </c>
      <c r="C36" s="255">
        <v>1.5</v>
      </c>
      <c r="D36" s="255">
        <v>1.5</v>
      </c>
      <c r="E36" s="255">
        <v>2.5</v>
      </c>
      <c r="F36" s="227">
        <v>2</v>
      </c>
      <c r="G36" s="227">
        <v>1.5</v>
      </c>
      <c r="H36" s="227">
        <v>1.3</v>
      </c>
      <c r="I36" s="227">
        <v>1.5</v>
      </c>
      <c r="J36" s="227">
        <v>1.2</v>
      </c>
      <c r="K36" s="227">
        <v>1.2</v>
      </c>
      <c r="L36" s="227">
        <v>1.5</v>
      </c>
      <c r="M36" s="227">
        <v>1.2</v>
      </c>
      <c r="N36" s="227">
        <v>1.8</v>
      </c>
      <c r="O36" s="227">
        <v>1.5</v>
      </c>
      <c r="P36" s="227">
        <v>1.5</v>
      </c>
      <c r="Q36" s="193">
        <f>IF(SUM(D36:P36)=0,"",+AVERAGE(D36:P36))</f>
        <v>1.5538461538461539</v>
      </c>
    </row>
    <row r="37" spans="1:17" ht="15" customHeight="1" x14ac:dyDescent="0.2">
      <c r="A37" s="231" t="s">
        <v>16</v>
      </c>
      <c r="B37" s="231" t="s">
        <v>6</v>
      </c>
      <c r="C37" s="237">
        <v>1.2</v>
      </c>
      <c r="D37" s="237">
        <v>1.2</v>
      </c>
      <c r="E37" s="237">
        <v>2.2000000000000002</v>
      </c>
      <c r="F37" s="232">
        <v>1.7</v>
      </c>
      <c r="G37" s="232">
        <v>1.2</v>
      </c>
      <c r="H37" s="232">
        <v>1</v>
      </c>
      <c r="I37" s="232">
        <v>1.2</v>
      </c>
      <c r="J37" s="232">
        <v>0.9</v>
      </c>
      <c r="K37" s="232">
        <v>0.9</v>
      </c>
      <c r="L37" s="232">
        <v>1.2</v>
      </c>
      <c r="M37" s="232">
        <v>0.9</v>
      </c>
      <c r="N37" s="232">
        <v>1.5</v>
      </c>
      <c r="O37" s="232">
        <v>1.2</v>
      </c>
      <c r="P37" s="232">
        <v>1.2</v>
      </c>
      <c r="Q37" s="196">
        <f t="shared" ref="Q37:Q38" si="56">IF(SUM(D37:P37)=0,"",+AVERAGE(D37:P37))</f>
        <v>1.2538461538461538</v>
      </c>
    </row>
    <row r="38" spans="1:17" ht="15" customHeight="1" thickBot="1" x14ac:dyDescent="0.25">
      <c r="A38" s="231"/>
      <c r="B38" s="231" t="s">
        <v>7</v>
      </c>
      <c r="C38" s="245">
        <v>0.9</v>
      </c>
      <c r="D38" s="245">
        <v>0.9</v>
      </c>
      <c r="E38" s="245">
        <v>1.9</v>
      </c>
      <c r="F38" s="236">
        <v>1.4</v>
      </c>
      <c r="G38" s="236">
        <v>0.9</v>
      </c>
      <c r="H38" s="236">
        <v>0.7</v>
      </c>
      <c r="I38" s="236">
        <v>0.9</v>
      </c>
      <c r="J38" s="236">
        <v>0.06</v>
      </c>
      <c r="K38" s="236">
        <v>0.06</v>
      </c>
      <c r="L38" s="236">
        <v>0.9</v>
      </c>
      <c r="M38" s="236">
        <v>0.6</v>
      </c>
      <c r="N38" s="236">
        <v>1.2</v>
      </c>
      <c r="O38" s="236">
        <v>0.9</v>
      </c>
      <c r="P38" s="236">
        <v>0.9</v>
      </c>
      <c r="Q38" s="196">
        <f t="shared" si="56"/>
        <v>0.87076923076923074</v>
      </c>
    </row>
    <row r="39" spans="1:17" ht="15" customHeight="1" thickBot="1" x14ac:dyDescent="0.25">
      <c r="A39" s="246"/>
      <c r="B39" s="247"/>
      <c r="C39" s="253" t="str">
        <f t="shared" ref="C39:I39" si="57">IF(C36="","",IF(C36&gt;B36,"En alza", IF(C36&lt;B36, "En Baja", "Estable")))</f>
        <v>En Baja</v>
      </c>
      <c r="D39" s="253" t="str">
        <f t="shared" si="57"/>
        <v>Estable</v>
      </c>
      <c r="E39" s="253" t="str">
        <f t="shared" si="57"/>
        <v>En alza</v>
      </c>
      <c r="F39" s="253" t="str">
        <f t="shared" si="57"/>
        <v>En Baja</v>
      </c>
      <c r="G39" s="253" t="str">
        <f t="shared" si="57"/>
        <v>En Baja</v>
      </c>
      <c r="H39" s="253" t="str">
        <f t="shared" si="57"/>
        <v>En Baja</v>
      </c>
      <c r="I39" s="253" t="str">
        <f t="shared" si="57"/>
        <v>En alza</v>
      </c>
      <c r="J39" s="253" t="str">
        <f t="shared" ref="J39" si="58">IF(J36="","",IF(J36&gt;I36,"En alza", IF(J36&lt;I36, "En Baja", "Estable")))</f>
        <v>En Baja</v>
      </c>
      <c r="K39" s="253" t="str">
        <f t="shared" ref="K39" si="59">IF(K36="","",IF(K36&gt;J36,"En alza", IF(K36&lt;J36, "En Baja", "Estable")))</f>
        <v>Estable</v>
      </c>
      <c r="L39" s="253" t="str">
        <f t="shared" ref="L39" si="60">IF(L36="","",IF(L36&gt;K36,"En alza", IF(L36&lt;K36, "En Baja", "Estable")))</f>
        <v>En alza</v>
      </c>
      <c r="M39" s="253" t="str">
        <f t="shared" ref="M39" si="61">IF(M36="","",IF(M36&gt;L36,"En alza", IF(M36&lt;L36, "En Baja", "Estable")))</f>
        <v>En Baja</v>
      </c>
      <c r="N39" s="253" t="str">
        <f t="shared" ref="N39" si="62">IF(N36="","",IF(N36&gt;M36,"En alza", IF(N36&lt;M36, "En Baja", "Estable")))</f>
        <v>En alza</v>
      </c>
      <c r="O39" s="253" t="str">
        <f t="shared" ref="O39:P39" si="63">IF(O36="","",IF(O36&gt;N36,"En alza", IF(O36&lt;N36, "En Baja", "Estable")))</f>
        <v>En Baja</v>
      </c>
      <c r="P39" s="253" t="str">
        <f t="shared" si="63"/>
        <v>Estable</v>
      </c>
      <c r="Q39" s="272"/>
    </row>
    <row r="40" spans="1:17" ht="15" customHeight="1" x14ac:dyDescent="0.2">
      <c r="A40" s="231"/>
      <c r="B40" s="231" t="s">
        <v>4</v>
      </c>
      <c r="C40" s="255">
        <v>2.2000000000000002</v>
      </c>
      <c r="D40" s="255">
        <v>2.2000000000000002</v>
      </c>
      <c r="E40" s="255">
        <v>2.2000000000000002</v>
      </c>
      <c r="F40" s="255">
        <v>2.2000000000000002</v>
      </c>
      <c r="G40" s="255">
        <v>2</v>
      </c>
      <c r="H40" s="255">
        <v>2.5</v>
      </c>
      <c r="I40" s="255">
        <v>2</v>
      </c>
      <c r="J40" s="255">
        <v>1.6</v>
      </c>
      <c r="K40" s="255">
        <v>2</v>
      </c>
      <c r="L40" s="255">
        <v>1.8</v>
      </c>
      <c r="M40" s="255">
        <v>1.8</v>
      </c>
      <c r="N40" s="255">
        <v>2</v>
      </c>
      <c r="O40" s="255">
        <v>1.8</v>
      </c>
      <c r="P40" s="255">
        <v>1.7</v>
      </c>
      <c r="Q40" s="207">
        <f>IF(SUM(D40:P40)=0,"",+AVERAGE(D40:P40))</f>
        <v>1.9846153846153849</v>
      </c>
    </row>
    <row r="41" spans="1:17" ht="15" customHeight="1" x14ac:dyDescent="0.2">
      <c r="A41" s="231" t="s">
        <v>13</v>
      </c>
      <c r="B41" s="231" t="s">
        <v>6</v>
      </c>
      <c r="C41" s="237">
        <v>1.9</v>
      </c>
      <c r="D41" s="237">
        <v>1.9</v>
      </c>
      <c r="E41" s="237">
        <v>1.9</v>
      </c>
      <c r="F41" s="237">
        <v>1.9</v>
      </c>
      <c r="G41" s="237">
        <v>1.7</v>
      </c>
      <c r="H41" s="237">
        <v>2.2000000000000002</v>
      </c>
      <c r="I41" s="237">
        <v>1.7</v>
      </c>
      <c r="J41" s="237">
        <v>1.3</v>
      </c>
      <c r="K41" s="237">
        <v>1.7</v>
      </c>
      <c r="L41" s="237">
        <v>1.5</v>
      </c>
      <c r="M41" s="237">
        <v>1.5</v>
      </c>
      <c r="N41" s="237">
        <v>1.7</v>
      </c>
      <c r="O41" s="237">
        <v>1.5</v>
      </c>
      <c r="P41" s="237">
        <v>1.4</v>
      </c>
      <c r="Q41" s="207">
        <f t="shared" ref="Q41:Q42" si="64">IF(SUM(D41:P41)=0,"",+AVERAGE(D41:P41))</f>
        <v>1.6846153846153842</v>
      </c>
    </row>
    <row r="42" spans="1:17" ht="15" customHeight="1" thickBot="1" x14ac:dyDescent="0.25">
      <c r="A42" s="231"/>
      <c r="B42" s="231" t="s">
        <v>7</v>
      </c>
      <c r="C42" s="245">
        <v>1.6</v>
      </c>
      <c r="D42" s="245">
        <v>1.6</v>
      </c>
      <c r="E42" s="245">
        <v>1.6</v>
      </c>
      <c r="F42" s="245">
        <v>1.6</v>
      </c>
      <c r="G42" s="245">
        <v>1.4</v>
      </c>
      <c r="H42" s="245">
        <v>1.9</v>
      </c>
      <c r="I42" s="245">
        <v>1.4</v>
      </c>
      <c r="J42" s="245">
        <v>1</v>
      </c>
      <c r="K42" s="245">
        <v>1.4</v>
      </c>
      <c r="L42" s="245">
        <v>1.2</v>
      </c>
      <c r="M42" s="245">
        <v>1.2</v>
      </c>
      <c r="N42" s="245">
        <v>1.4</v>
      </c>
      <c r="O42" s="245">
        <v>1.2</v>
      </c>
      <c r="P42" s="245">
        <v>1.1000000000000001</v>
      </c>
      <c r="Q42" s="207">
        <f t="shared" si="64"/>
        <v>1.3846153846153848</v>
      </c>
    </row>
    <row r="43" spans="1:17" ht="15" customHeight="1" thickBot="1" x14ac:dyDescent="0.25">
      <c r="A43" s="246"/>
      <c r="B43" s="247"/>
      <c r="C43" s="253" t="str">
        <f t="shared" ref="C43:I43" si="65">IF(C40="","",IF(C40&gt;B40,"En alza", IF(C40&lt;B40, "En Baja", "Estable")))</f>
        <v>En Baja</v>
      </c>
      <c r="D43" s="253" t="str">
        <f t="shared" si="65"/>
        <v>Estable</v>
      </c>
      <c r="E43" s="253" t="str">
        <f t="shared" si="65"/>
        <v>Estable</v>
      </c>
      <c r="F43" s="253" t="str">
        <f t="shared" si="65"/>
        <v>Estable</v>
      </c>
      <c r="G43" s="253" t="str">
        <f t="shared" si="65"/>
        <v>En Baja</v>
      </c>
      <c r="H43" s="253" t="str">
        <f t="shared" si="65"/>
        <v>En alza</v>
      </c>
      <c r="I43" s="253" t="str">
        <f t="shared" si="65"/>
        <v>En Baja</v>
      </c>
      <c r="J43" s="253" t="str">
        <f t="shared" ref="J43" si="66">IF(J40="","",IF(J40&gt;I40,"En alza", IF(J40&lt;I40, "En Baja", "Estable")))</f>
        <v>En Baja</v>
      </c>
      <c r="K43" s="253" t="str">
        <f t="shared" ref="K43" si="67">IF(K40="","",IF(K40&gt;J40,"En alza", IF(K40&lt;J40, "En Baja", "Estable")))</f>
        <v>En alza</v>
      </c>
      <c r="L43" s="253" t="str">
        <f t="shared" ref="L43" si="68">IF(L40="","",IF(L40&gt;K40,"En alza", IF(L40&lt;K40, "En Baja", "Estable")))</f>
        <v>En Baja</v>
      </c>
      <c r="M43" s="253" t="str">
        <f t="shared" ref="M43" si="69">IF(M40="","",IF(M40&gt;L40,"En alza", IF(M40&lt;L40, "En Baja", "Estable")))</f>
        <v>Estable</v>
      </c>
      <c r="N43" s="253" t="str">
        <f t="shared" ref="N43" si="70">IF(N40="","",IF(N40&gt;M40,"En alza", IF(N40&lt;M40, "En Baja", "Estable")))</f>
        <v>En alza</v>
      </c>
      <c r="O43" s="253" t="str">
        <f t="shared" ref="O43:P43" si="71">IF(O40="","",IF(O40&gt;N40,"En alza", IF(O40&lt;N40, "En Baja", "Estable")))</f>
        <v>En Baja</v>
      </c>
      <c r="P43" s="253" t="str">
        <f t="shared" si="71"/>
        <v>En Baja</v>
      </c>
      <c r="Q43" s="272"/>
    </row>
    <row r="44" spans="1:17" ht="15" customHeight="1" x14ac:dyDescent="0.2">
      <c r="A44" s="231"/>
      <c r="B44" s="231" t="s">
        <v>4</v>
      </c>
      <c r="C44" s="255">
        <v>2.1</v>
      </c>
      <c r="D44" s="227">
        <v>1.9</v>
      </c>
      <c r="E44" s="227">
        <v>2.1</v>
      </c>
      <c r="F44" s="227">
        <v>1.8</v>
      </c>
      <c r="G44" s="227">
        <v>1.8</v>
      </c>
      <c r="H44" s="227">
        <v>1.9</v>
      </c>
      <c r="I44" s="227">
        <v>2</v>
      </c>
      <c r="J44" s="227">
        <v>2</v>
      </c>
      <c r="K44" s="227">
        <v>1.8</v>
      </c>
      <c r="L44" s="227">
        <v>2.2000000000000002</v>
      </c>
      <c r="M44" s="227">
        <v>2</v>
      </c>
      <c r="N44" s="227">
        <v>1.8</v>
      </c>
      <c r="O44" s="227">
        <v>1.7</v>
      </c>
      <c r="P44" s="227">
        <v>2</v>
      </c>
      <c r="Q44" s="196">
        <f>IF(SUM(D44:P44)=0,"",+AVERAGE(D44:P44))</f>
        <v>1.9230769230769231</v>
      </c>
    </row>
    <row r="45" spans="1:17" ht="15" customHeight="1" x14ac:dyDescent="0.2">
      <c r="A45" s="231" t="s">
        <v>40</v>
      </c>
      <c r="B45" s="231" t="s">
        <v>6</v>
      </c>
      <c r="C45" s="237">
        <v>1.8</v>
      </c>
      <c r="D45" s="232">
        <v>1.6</v>
      </c>
      <c r="E45" s="232">
        <v>1.8</v>
      </c>
      <c r="F45" s="232">
        <v>1.5</v>
      </c>
      <c r="G45" s="232">
        <v>1.5</v>
      </c>
      <c r="H45" s="232">
        <v>1.6</v>
      </c>
      <c r="I45" s="232">
        <v>1.7</v>
      </c>
      <c r="J45" s="232">
        <v>1.7</v>
      </c>
      <c r="K45" s="232">
        <v>1.5</v>
      </c>
      <c r="L45" s="232">
        <v>1.9</v>
      </c>
      <c r="M45" s="232">
        <v>1.7</v>
      </c>
      <c r="N45" s="232">
        <v>1.5</v>
      </c>
      <c r="O45" s="232">
        <v>1.4</v>
      </c>
      <c r="P45" s="232">
        <v>1.7</v>
      </c>
      <c r="Q45" s="196">
        <f t="shared" ref="Q45:Q46" si="72">IF(SUM(D45:P45)=0,"",+AVERAGE(D45:P45))</f>
        <v>1.6230769230769229</v>
      </c>
    </row>
    <row r="46" spans="1:17" ht="15" customHeight="1" thickBot="1" x14ac:dyDescent="0.25">
      <c r="A46" s="231"/>
      <c r="B46" s="231" t="s">
        <v>7</v>
      </c>
      <c r="C46" s="245">
        <v>1.5</v>
      </c>
      <c r="D46" s="236">
        <v>1.3</v>
      </c>
      <c r="E46" s="236">
        <v>1.5</v>
      </c>
      <c r="F46" s="236">
        <v>1.2</v>
      </c>
      <c r="G46" s="236">
        <v>1.2</v>
      </c>
      <c r="H46" s="236">
        <v>1.3</v>
      </c>
      <c r="I46" s="236">
        <v>1.4</v>
      </c>
      <c r="J46" s="236">
        <v>1.4</v>
      </c>
      <c r="K46" s="236">
        <v>1.2</v>
      </c>
      <c r="L46" s="236">
        <v>1.6</v>
      </c>
      <c r="M46" s="236">
        <v>1.4</v>
      </c>
      <c r="N46" s="236">
        <v>1.2</v>
      </c>
      <c r="O46" s="236">
        <v>1.1000000000000001</v>
      </c>
      <c r="P46" s="236">
        <v>1.4</v>
      </c>
      <c r="Q46" s="196">
        <f t="shared" si="72"/>
        <v>1.323076923076923</v>
      </c>
    </row>
    <row r="47" spans="1:17" ht="15" customHeight="1" thickBot="1" x14ac:dyDescent="0.25">
      <c r="A47" s="246"/>
      <c r="B47" s="247"/>
      <c r="C47" s="253" t="str">
        <f t="shared" ref="C47:I47" si="73">IF(C44="","",IF(C44&gt;B44,"En alza", IF(C44&lt;B44, "En Baja", "Estable")))</f>
        <v>En Baja</v>
      </c>
      <c r="D47" s="253" t="str">
        <f t="shared" si="73"/>
        <v>En Baja</v>
      </c>
      <c r="E47" s="253" t="str">
        <f t="shared" si="73"/>
        <v>En alza</v>
      </c>
      <c r="F47" s="253" t="str">
        <f t="shared" si="73"/>
        <v>En Baja</v>
      </c>
      <c r="G47" s="253" t="str">
        <f t="shared" si="73"/>
        <v>Estable</v>
      </c>
      <c r="H47" s="253" t="str">
        <f t="shared" si="73"/>
        <v>En alza</v>
      </c>
      <c r="I47" s="253" t="str">
        <f t="shared" si="73"/>
        <v>En alza</v>
      </c>
      <c r="J47" s="253" t="str">
        <f t="shared" ref="J47" si="74">IF(J44="","",IF(J44&gt;I44,"En alza", IF(J44&lt;I44, "En Baja", "Estable")))</f>
        <v>Estable</v>
      </c>
      <c r="K47" s="253" t="str">
        <f t="shared" ref="K47" si="75">IF(K44="","",IF(K44&gt;J44,"En alza", IF(K44&lt;J44, "En Baja", "Estable")))</f>
        <v>En Baja</v>
      </c>
      <c r="L47" s="253" t="str">
        <f t="shared" ref="L47" si="76">IF(L44="","",IF(L44&gt;K44,"En alza", IF(L44&lt;K44, "En Baja", "Estable")))</f>
        <v>En alza</v>
      </c>
      <c r="M47" s="253" t="str">
        <f t="shared" ref="M47" si="77">IF(M44="","",IF(M44&gt;L44,"En alza", IF(M44&lt;L44, "En Baja", "Estable")))</f>
        <v>En Baja</v>
      </c>
      <c r="N47" s="253" t="str">
        <f t="shared" ref="N47" si="78">IF(N44="","",IF(N44&gt;M44,"En alza", IF(N44&lt;M44, "En Baja", "Estable")))</f>
        <v>En Baja</v>
      </c>
      <c r="O47" s="253" t="str">
        <f t="shared" ref="O47:P47" si="79">IF(O44="","",IF(O44&gt;N44,"En alza", IF(O44&lt;N44, "En Baja", "Estable")))</f>
        <v>En Baja</v>
      </c>
      <c r="P47" s="253" t="str">
        <f t="shared" si="79"/>
        <v>En alza</v>
      </c>
      <c r="Q47" s="275"/>
    </row>
    <row r="48" spans="1:17" ht="15" customHeight="1" x14ac:dyDescent="0.2">
      <c r="A48" s="231"/>
      <c r="B48" s="231" t="s">
        <v>4</v>
      </c>
      <c r="C48" s="237">
        <v>2.5</v>
      </c>
      <c r="D48" s="237">
        <v>2.8</v>
      </c>
      <c r="E48" s="237">
        <v>2.7</v>
      </c>
      <c r="F48" s="237">
        <v>3</v>
      </c>
      <c r="G48" s="237">
        <v>3</v>
      </c>
      <c r="H48" s="237">
        <v>2.7</v>
      </c>
      <c r="I48" s="237">
        <v>2.5</v>
      </c>
      <c r="J48" s="237">
        <v>2.5</v>
      </c>
      <c r="K48" s="237">
        <v>2.5</v>
      </c>
      <c r="L48" s="237">
        <v>2.5</v>
      </c>
      <c r="M48" s="237">
        <v>2.8</v>
      </c>
      <c r="N48" s="237">
        <v>2.8</v>
      </c>
      <c r="O48" s="237">
        <v>2.5</v>
      </c>
      <c r="P48" s="237">
        <v>2.5</v>
      </c>
      <c r="Q48" s="207">
        <f>IF(SUM(D48:P48)=0,"",+AVERAGE(D48:P48))</f>
        <v>2.6769230769230767</v>
      </c>
    </row>
    <row r="49" spans="1:17" ht="15" customHeight="1" x14ac:dyDescent="0.2">
      <c r="A49" s="231" t="s">
        <v>45</v>
      </c>
      <c r="B49" s="231" t="s">
        <v>6</v>
      </c>
      <c r="C49" s="237">
        <v>2.2000000000000002</v>
      </c>
      <c r="D49" s="237">
        <v>2.5</v>
      </c>
      <c r="E49" s="237">
        <v>2.4</v>
      </c>
      <c r="F49" s="237">
        <v>2.7</v>
      </c>
      <c r="G49" s="237">
        <v>2.7</v>
      </c>
      <c r="H49" s="237">
        <v>2.4</v>
      </c>
      <c r="I49" s="237">
        <v>2.2000000000000002</v>
      </c>
      <c r="J49" s="237">
        <v>2.2000000000000002</v>
      </c>
      <c r="K49" s="237">
        <v>2.2000000000000002</v>
      </c>
      <c r="L49" s="237">
        <v>2.2000000000000002</v>
      </c>
      <c r="M49" s="237">
        <v>2.5</v>
      </c>
      <c r="N49" s="237">
        <v>2.5</v>
      </c>
      <c r="O49" s="237">
        <v>2.2000000000000002</v>
      </c>
      <c r="P49" s="237">
        <v>2.2000000000000002</v>
      </c>
      <c r="Q49" s="207">
        <f t="shared" ref="Q49:Q50" si="80">IF(SUM(D49:P49)=0,"",+AVERAGE(D49:P49))</f>
        <v>2.3769230769230769</v>
      </c>
    </row>
    <row r="50" spans="1:17" ht="15" customHeight="1" thickBot="1" x14ac:dyDescent="0.25">
      <c r="A50" s="231"/>
      <c r="B50" s="231" t="s">
        <v>7</v>
      </c>
      <c r="C50" s="237">
        <v>1.9</v>
      </c>
      <c r="D50" s="237">
        <v>2.2000000000000002</v>
      </c>
      <c r="E50" s="237">
        <v>2.1</v>
      </c>
      <c r="F50" s="237">
        <v>2.4</v>
      </c>
      <c r="G50" s="237">
        <v>2.4</v>
      </c>
      <c r="H50" s="237">
        <v>2.1</v>
      </c>
      <c r="I50" s="237">
        <v>1.9</v>
      </c>
      <c r="J50" s="237">
        <v>1.9</v>
      </c>
      <c r="K50" s="237">
        <v>1.9</v>
      </c>
      <c r="L50" s="237">
        <v>1.9</v>
      </c>
      <c r="M50" s="237">
        <v>2.2000000000000002</v>
      </c>
      <c r="N50" s="237">
        <v>2.2000000000000002</v>
      </c>
      <c r="O50" s="237">
        <v>1.9</v>
      </c>
      <c r="P50" s="237">
        <v>1.9</v>
      </c>
      <c r="Q50" s="207">
        <f t="shared" si="80"/>
        <v>2.0769230769230766</v>
      </c>
    </row>
    <row r="51" spans="1:17" ht="15" customHeight="1" thickBot="1" x14ac:dyDescent="0.25">
      <c r="A51" s="354"/>
      <c r="B51" s="355"/>
      <c r="C51" s="356" t="str">
        <f t="shared" ref="C51:F51" si="81">IF(C48="","",IF(C48&gt;B48,"En alza", IF(C48&lt;B48, "En Baja", "Estable")))</f>
        <v>En Baja</v>
      </c>
      <c r="D51" s="356" t="str">
        <f t="shared" si="81"/>
        <v>En alza</v>
      </c>
      <c r="E51" s="356" t="str">
        <f t="shared" si="81"/>
        <v>En Baja</v>
      </c>
      <c r="F51" s="356" t="str">
        <f t="shared" si="81"/>
        <v>En alza</v>
      </c>
      <c r="G51" s="356" t="str">
        <f t="shared" ref="G51" si="82">IF(G48="","",IF(G48&gt;F48,"En alza", IF(G48&lt;F48, "En Baja", "Estable")))</f>
        <v>Estable</v>
      </c>
      <c r="H51" s="356" t="str">
        <f t="shared" ref="H51" si="83">IF(H48="","",IF(H48&gt;G48,"En alza", IF(H48&lt;G48, "En Baja", "Estable")))</f>
        <v>En Baja</v>
      </c>
      <c r="I51" s="356" t="str">
        <f t="shared" ref="I51" si="84">IF(I48="","",IF(I48&gt;H48,"En alza", IF(I48&lt;H48, "En Baja", "Estable")))</f>
        <v>En Baja</v>
      </c>
      <c r="J51" s="356" t="str">
        <f t="shared" ref="J51" si="85">IF(J48="","",IF(J48&gt;I48,"En alza", IF(J48&lt;I48, "En Baja", "Estable")))</f>
        <v>Estable</v>
      </c>
      <c r="K51" s="356" t="str">
        <f t="shared" ref="K51" si="86">IF(K48="","",IF(K48&gt;J48,"En alza", IF(K48&lt;J48, "En Baja", "Estable")))</f>
        <v>Estable</v>
      </c>
      <c r="L51" s="356" t="str">
        <f t="shared" ref="L51" si="87">IF(L48="","",IF(L48&gt;K48,"En alza", IF(L48&lt;K48, "En Baja", "Estable")))</f>
        <v>Estable</v>
      </c>
      <c r="M51" s="356" t="str">
        <f t="shared" ref="M51" si="88">IF(M48="","",IF(M48&gt;L48,"En alza", IF(M48&lt;L48, "En Baja", "Estable")))</f>
        <v>En alza</v>
      </c>
      <c r="N51" s="356" t="str">
        <f t="shared" ref="N51" si="89">IF(N48="","",IF(N48&gt;M48,"En alza", IF(N48&lt;M48, "En Baja", "Estable")))</f>
        <v>Estable</v>
      </c>
      <c r="O51" s="356" t="str">
        <f t="shared" ref="O51:P51" si="90">IF(O48="","",IF(O48&gt;N48,"En alza", IF(O48&lt;N48, "En Baja", "Estable")))</f>
        <v>En Baja</v>
      </c>
      <c r="P51" s="356" t="str">
        <f t="shared" si="90"/>
        <v>Estable</v>
      </c>
      <c r="Q51" s="357"/>
    </row>
    <row r="52" spans="1:17" x14ac:dyDescent="0.2">
      <c r="A52" s="208" t="s">
        <v>39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</row>
    <row r="53" spans="1:17" x14ac:dyDescent="0.2">
      <c r="A53" s="208" t="s">
        <v>42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</row>
  </sheetData>
  <mergeCells count="3">
    <mergeCell ref="A1:Q1"/>
    <mergeCell ref="A2:Q2"/>
    <mergeCell ref="A3:Q3"/>
  </mergeCells>
  <printOptions horizontalCentered="1"/>
  <pageMargins left="0" right="0" top="0.35433070866141736" bottom="0.15748031496062992" header="0.31496062992125984" footer="0.31496062992125984"/>
  <pageSetup paperSize="9"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67"/>
  <sheetViews>
    <sheetView view="pageLayout" zoomScaleNormal="100" workbookViewId="0">
      <selection activeCell="A5" sqref="A5:R6"/>
    </sheetView>
  </sheetViews>
  <sheetFormatPr baseColWidth="10" defaultRowHeight="13.5" customHeight="1" x14ac:dyDescent="0.2"/>
  <cols>
    <col min="1" max="1" width="14.5703125" style="190" customWidth="1"/>
    <col min="2" max="4" width="7.7109375" style="190" customWidth="1"/>
    <col min="5" max="5" width="7.5703125" style="190" customWidth="1"/>
    <col min="6" max="6" width="7.85546875" style="190" customWidth="1"/>
    <col min="7" max="7" width="7.140625" style="190" customWidth="1"/>
    <col min="8" max="8" width="7" style="190" customWidth="1"/>
    <col min="9" max="9" width="7.140625" style="190" customWidth="1"/>
    <col min="10" max="10" width="7.28515625" style="190" customWidth="1"/>
    <col min="11" max="11" width="6.5703125" style="190" customWidth="1"/>
    <col min="12" max="16" width="5.7109375" style="190" customWidth="1"/>
    <col min="17" max="17" width="0.140625" style="190" customWidth="1"/>
    <col min="18" max="18" width="10.140625" style="190" customWidth="1"/>
    <col min="19" max="16384" width="11.42578125" style="190"/>
  </cols>
  <sheetData>
    <row r="1" spans="1:23" ht="13.5" customHeight="1" x14ac:dyDescent="0.2">
      <c r="A1" s="459" t="s">
        <v>17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23" ht="13.5" customHeight="1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23" ht="23.25" customHeight="1" x14ac:dyDescent="0.2">
      <c r="A3" s="465" t="s">
        <v>52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23" ht="25.5" customHeight="1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23" ht="13.5" customHeight="1" thickBot="1" x14ac:dyDescent="0.25">
      <c r="A5" s="217" t="s">
        <v>0</v>
      </c>
      <c r="B5" s="218" t="s">
        <v>1</v>
      </c>
      <c r="C5" s="219" t="s">
        <v>15</v>
      </c>
      <c r="D5" s="220" t="s">
        <v>37</v>
      </c>
      <c r="E5" s="220" t="s">
        <v>38</v>
      </c>
      <c r="F5" s="220" t="s">
        <v>15</v>
      </c>
      <c r="G5" s="220" t="s">
        <v>37</v>
      </c>
      <c r="H5" s="220" t="s">
        <v>38</v>
      </c>
      <c r="I5" s="220" t="s">
        <v>15</v>
      </c>
      <c r="J5" s="220" t="s">
        <v>37</v>
      </c>
      <c r="K5" s="220" t="s">
        <v>38</v>
      </c>
      <c r="L5" s="220" t="s">
        <v>15</v>
      </c>
      <c r="M5" s="220" t="s">
        <v>37</v>
      </c>
      <c r="N5" s="220" t="s">
        <v>38</v>
      </c>
      <c r="O5" s="220" t="s">
        <v>15</v>
      </c>
      <c r="P5" s="220" t="s">
        <v>37</v>
      </c>
      <c r="Q5" s="220"/>
      <c r="R5" s="221" t="s">
        <v>2</v>
      </c>
    </row>
    <row r="6" spans="1:23" ht="23.25" customHeight="1" thickBot="1" x14ac:dyDescent="0.25">
      <c r="A6" s="222"/>
      <c r="B6" s="223"/>
      <c r="C6" s="219" t="s">
        <v>65</v>
      </c>
      <c r="D6" s="224">
        <v>2</v>
      </c>
      <c r="E6" s="224">
        <v>4</v>
      </c>
      <c r="F6" s="224">
        <v>7</v>
      </c>
      <c r="G6" s="224">
        <v>9</v>
      </c>
      <c r="H6" s="224">
        <v>11</v>
      </c>
      <c r="I6" s="224">
        <v>14</v>
      </c>
      <c r="J6" s="224">
        <v>16</v>
      </c>
      <c r="K6" s="224">
        <v>18</v>
      </c>
      <c r="L6" s="224">
        <v>21</v>
      </c>
      <c r="M6" s="224">
        <v>23</v>
      </c>
      <c r="N6" s="224">
        <v>25</v>
      </c>
      <c r="O6" s="224">
        <v>28</v>
      </c>
      <c r="P6" s="224">
        <v>30</v>
      </c>
      <c r="Q6" s="224"/>
      <c r="R6" s="225" t="s">
        <v>3</v>
      </c>
    </row>
    <row r="7" spans="1:23" ht="27" customHeight="1" thickBot="1" x14ac:dyDescent="0.25"/>
    <row r="8" spans="1:23" ht="13.5" customHeight="1" thickBot="1" x14ac:dyDescent="0.25">
      <c r="A8" s="226"/>
      <c r="B8" s="226" t="s">
        <v>4</v>
      </c>
      <c r="C8" s="227">
        <v>1.2</v>
      </c>
      <c r="D8" s="227">
        <v>1.2</v>
      </c>
      <c r="E8" s="227">
        <v>1.2</v>
      </c>
      <c r="F8" s="227">
        <v>1.3</v>
      </c>
      <c r="G8" s="227">
        <v>1</v>
      </c>
      <c r="H8" s="227">
        <v>1.3</v>
      </c>
      <c r="I8" s="227">
        <v>1.2</v>
      </c>
      <c r="J8" s="227">
        <v>1.2</v>
      </c>
      <c r="K8" s="227">
        <v>1.2</v>
      </c>
      <c r="L8" s="227">
        <v>1.2</v>
      </c>
      <c r="M8" s="227">
        <v>1.1000000000000001</v>
      </c>
      <c r="N8" s="227">
        <v>1.2</v>
      </c>
      <c r="O8" s="227">
        <v>1</v>
      </c>
      <c r="P8" s="227">
        <v>1</v>
      </c>
      <c r="Q8" s="227"/>
      <c r="R8" s="193">
        <f>IF(SUM(E8:Q8)=0,"",+AVERAGE(E8:Q8))</f>
        <v>1.1583333333333332</v>
      </c>
      <c r="U8" s="230"/>
    </row>
    <row r="9" spans="1:23" ht="13.5" customHeight="1" thickBot="1" x14ac:dyDescent="0.25">
      <c r="A9" s="231" t="s">
        <v>5</v>
      </c>
      <c r="B9" s="231" t="s">
        <v>6</v>
      </c>
      <c r="C9" s="232">
        <v>0.9</v>
      </c>
      <c r="D9" s="232">
        <v>0.9</v>
      </c>
      <c r="E9" s="232">
        <v>0.9</v>
      </c>
      <c r="F9" s="232">
        <v>1</v>
      </c>
      <c r="G9" s="232">
        <v>0.7</v>
      </c>
      <c r="H9" s="232">
        <v>1</v>
      </c>
      <c r="I9" s="232">
        <v>0.9</v>
      </c>
      <c r="J9" s="232">
        <v>0.9</v>
      </c>
      <c r="K9" s="232">
        <v>0.9</v>
      </c>
      <c r="L9" s="232">
        <v>0.9</v>
      </c>
      <c r="M9" s="232">
        <v>0.8</v>
      </c>
      <c r="N9" s="232">
        <v>0.9</v>
      </c>
      <c r="O9" s="232">
        <v>0.7</v>
      </c>
      <c r="P9" s="232">
        <v>0.7</v>
      </c>
      <c r="Q9" s="232"/>
      <c r="R9" s="193">
        <f t="shared" ref="R9:R10" si="0">IF(SUM(E9:Q9)=0,"",+AVERAGE(E9:Q9))</f>
        <v>0.85833333333333339</v>
      </c>
      <c r="U9" s="230"/>
    </row>
    <row r="10" spans="1:23" ht="13.5" customHeight="1" thickBot="1" x14ac:dyDescent="0.25">
      <c r="A10" s="235"/>
      <c r="B10" s="235" t="s">
        <v>7</v>
      </c>
      <c r="C10" s="236">
        <v>0.6</v>
      </c>
      <c r="D10" s="236">
        <v>0.6</v>
      </c>
      <c r="E10" s="236">
        <v>0.6</v>
      </c>
      <c r="F10" s="236">
        <v>0.7</v>
      </c>
      <c r="G10" s="236">
        <v>0.4</v>
      </c>
      <c r="H10" s="236">
        <v>0.7</v>
      </c>
      <c r="I10" s="236">
        <v>0.6</v>
      </c>
      <c r="J10" s="236">
        <v>0.6</v>
      </c>
      <c r="K10" s="236">
        <v>0.6</v>
      </c>
      <c r="L10" s="236">
        <v>0.6</v>
      </c>
      <c r="M10" s="236">
        <v>0.5</v>
      </c>
      <c r="N10" s="236">
        <v>0.6</v>
      </c>
      <c r="O10" s="236">
        <v>0.4</v>
      </c>
      <c r="P10" s="236">
        <v>0.4</v>
      </c>
      <c r="Q10" s="236"/>
      <c r="R10" s="193">
        <f t="shared" si="0"/>
        <v>0.55833333333333324</v>
      </c>
      <c r="U10" s="230"/>
    </row>
    <row r="11" spans="1:23" ht="18" customHeight="1" thickBot="1" x14ac:dyDescent="0.25">
      <c r="A11" s="231"/>
      <c r="B11" s="231"/>
      <c r="C11" s="237" t="str">
        <f t="shared" ref="C11:P11" si="1">IF(C8="","",IF(C8&gt;B8,"En alza", IF(C8&lt;B8, "En Baja", "Estable")))</f>
        <v>En Baja</v>
      </c>
      <c r="D11" s="237" t="str">
        <f t="shared" si="1"/>
        <v>Estable</v>
      </c>
      <c r="E11" s="237" t="str">
        <f t="shared" si="1"/>
        <v>Estable</v>
      </c>
      <c r="F11" s="237" t="str">
        <f t="shared" si="1"/>
        <v>En alza</v>
      </c>
      <c r="G11" s="237" t="str">
        <f t="shared" si="1"/>
        <v>En Baja</v>
      </c>
      <c r="H11" s="237" t="str">
        <f t="shared" si="1"/>
        <v>En alza</v>
      </c>
      <c r="I11" s="237" t="str">
        <f t="shared" si="1"/>
        <v>En Baja</v>
      </c>
      <c r="J11" s="237" t="str">
        <f t="shared" si="1"/>
        <v>Estable</v>
      </c>
      <c r="K11" s="237" t="str">
        <f t="shared" si="1"/>
        <v>Estable</v>
      </c>
      <c r="L11" s="237" t="str">
        <f t="shared" si="1"/>
        <v>Estable</v>
      </c>
      <c r="M11" s="237" t="str">
        <f t="shared" si="1"/>
        <v>En Baja</v>
      </c>
      <c r="N11" s="237" t="str">
        <f t="shared" si="1"/>
        <v>En alza</v>
      </c>
      <c r="O11" s="237" t="str">
        <f t="shared" si="1"/>
        <v>En Baja</v>
      </c>
      <c r="P11" s="237" t="str">
        <f t="shared" si="1"/>
        <v>Estable</v>
      </c>
      <c r="Q11" s="237"/>
      <c r="R11" s="196"/>
      <c r="U11" s="230"/>
    </row>
    <row r="12" spans="1:23" ht="13.5" customHeight="1" thickBot="1" x14ac:dyDescent="0.25">
      <c r="A12" s="226"/>
      <c r="B12" s="268" t="s">
        <v>4</v>
      </c>
      <c r="C12" s="227">
        <v>2</v>
      </c>
      <c r="D12" s="227">
        <v>2.2999999999999998</v>
      </c>
      <c r="E12" s="227">
        <v>2.2999999999999998</v>
      </c>
      <c r="F12" s="227">
        <v>2.5</v>
      </c>
      <c r="G12" s="227">
        <v>3</v>
      </c>
      <c r="H12" s="227">
        <v>3</v>
      </c>
      <c r="I12" s="227">
        <v>2.6</v>
      </c>
      <c r="J12" s="227">
        <v>1.8</v>
      </c>
      <c r="K12" s="227">
        <v>2.2999999999999998</v>
      </c>
      <c r="L12" s="227">
        <v>2.2999999999999998</v>
      </c>
      <c r="M12" s="227">
        <v>2.6</v>
      </c>
      <c r="N12" s="227">
        <v>2.2000000000000002</v>
      </c>
      <c r="O12" s="227">
        <v>2</v>
      </c>
      <c r="P12" s="227">
        <v>1.5</v>
      </c>
      <c r="Q12" s="227"/>
      <c r="R12" s="193">
        <f>IF(SUM(E12:Q12)=0,"",+AVERAGE(E12:Q12))</f>
        <v>2.3416666666666668</v>
      </c>
      <c r="U12" s="230"/>
    </row>
    <row r="13" spans="1:23" ht="13.5" customHeight="1" thickBot="1" x14ac:dyDescent="0.25">
      <c r="A13" s="231" t="s">
        <v>8</v>
      </c>
      <c r="B13" s="269" t="s">
        <v>6</v>
      </c>
      <c r="C13" s="232">
        <v>1.7</v>
      </c>
      <c r="D13" s="232">
        <v>2</v>
      </c>
      <c r="E13" s="232">
        <v>2</v>
      </c>
      <c r="F13" s="232">
        <v>2.2000000000000002</v>
      </c>
      <c r="G13" s="232">
        <v>2.7</v>
      </c>
      <c r="H13" s="232">
        <v>2.7</v>
      </c>
      <c r="I13" s="232">
        <v>2.2999999999999998</v>
      </c>
      <c r="J13" s="232">
        <v>1.5</v>
      </c>
      <c r="K13" s="232">
        <v>2</v>
      </c>
      <c r="L13" s="232">
        <v>2</v>
      </c>
      <c r="M13" s="232">
        <v>2.2999999999999998</v>
      </c>
      <c r="N13" s="232">
        <v>1.9</v>
      </c>
      <c r="O13" s="232">
        <v>1.7</v>
      </c>
      <c r="P13" s="232">
        <v>1.2</v>
      </c>
      <c r="Q13" s="232"/>
      <c r="R13" s="193">
        <f t="shared" ref="R13:R14" si="2">IF(SUM(E13:Q13)=0,"",+AVERAGE(E13:Q13))</f>
        <v>2.0416666666666665</v>
      </c>
      <c r="U13" s="230"/>
    </row>
    <row r="14" spans="1:23" ht="13.5" customHeight="1" thickBot="1" x14ac:dyDescent="0.3">
      <c r="A14" s="235"/>
      <c r="B14" s="270" t="s">
        <v>7</v>
      </c>
      <c r="C14" s="236">
        <v>1.4</v>
      </c>
      <c r="D14" s="236">
        <v>1.7</v>
      </c>
      <c r="E14" s="236">
        <v>1.7</v>
      </c>
      <c r="F14" s="236">
        <v>1.9</v>
      </c>
      <c r="G14" s="236">
        <v>2.4</v>
      </c>
      <c r="H14" s="236">
        <v>2.4</v>
      </c>
      <c r="I14" s="236">
        <v>2</v>
      </c>
      <c r="J14" s="236">
        <v>1.2</v>
      </c>
      <c r="K14" s="236">
        <v>1.7</v>
      </c>
      <c r="L14" s="236">
        <v>1.7</v>
      </c>
      <c r="M14" s="236">
        <v>2</v>
      </c>
      <c r="N14" s="236">
        <v>1.6</v>
      </c>
      <c r="O14" s="236">
        <v>1.4</v>
      </c>
      <c r="P14" s="236">
        <v>0.9</v>
      </c>
      <c r="Q14" s="236"/>
      <c r="R14" s="193">
        <f t="shared" si="2"/>
        <v>1.7416666666666665</v>
      </c>
      <c r="U14" s="230"/>
      <c r="V14" s="362"/>
      <c r="W14" s="362"/>
    </row>
    <row r="15" spans="1:23" ht="18.75" customHeight="1" thickBot="1" x14ac:dyDescent="0.3">
      <c r="A15" s="231"/>
      <c r="B15" s="231"/>
      <c r="C15" s="237" t="str">
        <f t="shared" ref="C15:P15" si="3">IF(C12="","",IF(C12&gt;B12,"En alza", IF(C12&lt;B12, "En Baja", "Estable")))</f>
        <v>En Baja</v>
      </c>
      <c r="D15" s="237" t="str">
        <f t="shared" si="3"/>
        <v>En alza</v>
      </c>
      <c r="E15" s="237" t="str">
        <f t="shared" si="3"/>
        <v>Estable</v>
      </c>
      <c r="F15" s="237" t="str">
        <f t="shared" si="3"/>
        <v>En alza</v>
      </c>
      <c r="G15" s="237" t="str">
        <f t="shared" si="3"/>
        <v>En alza</v>
      </c>
      <c r="H15" s="237" t="str">
        <f t="shared" si="3"/>
        <v>Estable</v>
      </c>
      <c r="I15" s="237" t="str">
        <f t="shared" si="3"/>
        <v>En Baja</v>
      </c>
      <c r="J15" s="237" t="str">
        <f t="shared" si="3"/>
        <v>En Baja</v>
      </c>
      <c r="K15" s="237" t="str">
        <f t="shared" si="3"/>
        <v>En alza</v>
      </c>
      <c r="L15" s="237" t="str">
        <f t="shared" si="3"/>
        <v>Estable</v>
      </c>
      <c r="M15" s="237" t="str">
        <f t="shared" si="3"/>
        <v>En alza</v>
      </c>
      <c r="N15" s="237" t="str">
        <f t="shared" si="3"/>
        <v>En Baja</v>
      </c>
      <c r="O15" s="237" t="str">
        <f t="shared" si="3"/>
        <v>En Baja</v>
      </c>
      <c r="P15" s="237" t="str">
        <f t="shared" si="3"/>
        <v>En Baja</v>
      </c>
      <c r="Q15" s="237"/>
      <c r="R15" s="196"/>
      <c r="U15" s="230"/>
      <c r="V15" s="362"/>
      <c r="W15" s="362"/>
    </row>
    <row r="16" spans="1:23" ht="13.5" customHeight="1" thickBot="1" x14ac:dyDescent="0.25">
      <c r="A16" s="226"/>
      <c r="B16" s="226" t="s">
        <v>4</v>
      </c>
      <c r="C16" s="255">
        <v>1.2</v>
      </c>
      <c r="D16" s="255">
        <v>1.2</v>
      </c>
      <c r="E16" s="227">
        <v>1.3</v>
      </c>
      <c r="F16" s="227">
        <v>1.3</v>
      </c>
      <c r="G16" s="227">
        <v>1.4</v>
      </c>
      <c r="H16" s="227">
        <v>1.3</v>
      </c>
      <c r="I16" s="227">
        <v>1.1000000000000001</v>
      </c>
      <c r="J16" s="227">
        <v>1.1000000000000001</v>
      </c>
      <c r="K16" s="227">
        <v>1</v>
      </c>
      <c r="L16" s="227">
        <v>1</v>
      </c>
      <c r="M16" s="227">
        <v>1.1000000000000001</v>
      </c>
      <c r="N16" s="227">
        <v>1</v>
      </c>
      <c r="O16" s="227">
        <v>0.8</v>
      </c>
      <c r="P16" s="227">
        <v>0.8</v>
      </c>
      <c r="Q16" s="227"/>
      <c r="R16" s="193">
        <f>IF(SUM(E16:Q16)=0,"",+AVERAGE(E16:Q16))</f>
        <v>1.1000000000000001</v>
      </c>
      <c r="U16" s="230"/>
    </row>
    <row r="17" spans="1:21" ht="13.5" customHeight="1" thickBot="1" x14ac:dyDescent="0.25">
      <c r="A17" s="231" t="s">
        <v>9</v>
      </c>
      <c r="B17" s="231" t="s">
        <v>6</v>
      </c>
      <c r="C17" s="237">
        <v>0.9</v>
      </c>
      <c r="D17" s="237">
        <v>0.9</v>
      </c>
      <c r="E17" s="232">
        <v>1</v>
      </c>
      <c r="F17" s="232">
        <v>1</v>
      </c>
      <c r="G17" s="232">
        <v>1.1000000000000001</v>
      </c>
      <c r="H17" s="232">
        <v>1</v>
      </c>
      <c r="I17" s="232">
        <v>0.8</v>
      </c>
      <c r="J17" s="232">
        <v>0.8</v>
      </c>
      <c r="K17" s="232">
        <v>0.7</v>
      </c>
      <c r="L17" s="232">
        <v>0.7</v>
      </c>
      <c r="M17" s="232">
        <v>0.8</v>
      </c>
      <c r="N17" s="232">
        <v>0.7</v>
      </c>
      <c r="O17" s="232">
        <v>0.5</v>
      </c>
      <c r="P17" s="232">
        <v>0.5</v>
      </c>
      <c r="Q17" s="232"/>
      <c r="R17" s="193">
        <f t="shared" ref="R17:R18" si="4">IF(SUM(E17:Q17)=0,"",+AVERAGE(E17:Q17))</f>
        <v>0.79999999999999993</v>
      </c>
      <c r="U17" s="230"/>
    </row>
    <row r="18" spans="1:21" ht="13.5" customHeight="1" thickBot="1" x14ac:dyDescent="0.25">
      <c r="A18" s="235"/>
      <c r="B18" s="235" t="s">
        <v>7</v>
      </c>
      <c r="C18" s="245">
        <v>0.6</v>
      </c>
      <c r="D18" s="245">
        <v>0.6</v>
      </c>
      <c r="E18" s="236">
        <v>0.7</v>
      </c>
      <c r="F18" s="236">
        <v>0.7</v>
      </c>
      <c r="G18" s="236">
        <v>0.8</v>
      </c>
      <c r="H18" s="236">
        <v>0.7</v>
      </c>
      <c r="I18" s="236">
        <v>0.5</v>
      </c>
      <c r="J18" s="236">
        <v>0.5</v>
      </c>
      <c r="K18" s="236">
        <v>0.4</v>
      </c>
      <c r="L18" s="236">
        <v>0.4</v>
      </c>
      <c r="M18" s="236">
        <v>0.5</v>
      </c>
      <c r="N18" s="236">
        <v>0.4</v>
      </c>
      <c r="O18" s="236">
        <v>0.2</v>
      </c>
      <c r="P18" s="236">
        <v>0.2</v>
      </c>
      <c r="Q18" s="236"/>
      <c r="R18" s="193">
        <f t="shared" si="4"/>
        <v>0.50000000000000011</v>
      </c>
    </row>
    <row r="19" spans="1:21" ht="16.5" customHeight="1" thickBot="1" x14ac:dyDescent="0.25">
      <c r="A19" s="231"/>
      <c r="B19" s="231"/>
      <c r="C19" s="237" t="str">
        <f t="shared" ref="C19:P19" si="5">IF(C16="","",IF(C16&gt;B16,"En alza", IF(C16&lt;B16, "En Baja", "Estable")))</f>
        <v>En Baja</v>
      </c>
      <c r="D19" s="237" t="str">
        <f t="shared" si="5"/>
        <v>Estable</v>
      </c>
      <c r="E19" s="237" t="str">
        <f t="shared" si="5"/>
        <v>En alza</v>
      </c>
      <c r="F19" s="237" t="str">
        <f t="shared" si="5"/>
        <v>Estable</v>
      </c>
      <c r="G19" s="237" t="str">
        <f t="shared" si="5"/>
        <v>En alza</v>
      </c>
      <c r="H19" s="237" t="str">
        <f t="shared" si="5"/>
        <v>En Baja</v>
      </c>
      <c r="I19" s="237" t="str">
        <f t="shared" si="5"/>
        <v>En Baja</v>
      </c>
      <c r="J19" s="237" t="str">
        <f t="shared" si="5"/>
        <v>Estable</v>
      </c>
      <c r="K19" s="237" t="str">
        <f t="shared" si="5"/>
        <v>En Baja</v>
      </c>
      <c r="L19" s="237" t="str">
        <f t="shared" si="5"/>
        <v>Estable</v>
      </c>
      <c r="M19" s="237" t="str">
        <f t="shared" si="5"/>
        <v>En alza</v>
      </c>
      <c r="N19" s="237" t="str">
        <f t="shared" si="5"/>
        <v>En Baja</v>
      </c>
      <c r="O19" s="237" t="str">
        <f t="shared" si="5"/>
        <v>En Baja</v>
      </c>
      <c r="P19" s="237" t="str">
        <f t="shared" si="5"/>
        <v>Estable</v>
      </c>
      <c r="Q19" s="237"/>
      <c r="R19" s="196"/>
    </row>
    <row r="20" spans="1:21" ht="13.5" customHeight="1" thickBot="1" x14ac:dyDescent="0.25">
      <c r="A20" s="226"/>
      <c r="B20" s="226" t="s">
        <v>4</v>
      </c>
      <c r="C20" s="255">
        <v>1.8</v>
      </c>
      <c r="D20" s="255">
        <v>2</v>
      </c>
      <c r="E20" s="227">
        <v>1.8</v>
      </c>
      <c r="F20" s="227">
        <v>2.5</v>
      </c>
      <c r="G20" s="227">
        <v>2.2999999999999998</v>
      </c>
      <c r="H20" s="227">
        <v>2.2999999999999998</v>
      </c>
      <c r="I20" s="227">
        <v>2</v>
      </c>
      <c r="J20" s="227">
        <v>1.9</v>
      </c>
      <c r="K20" s="227">
        <v>1.7</v>
      </c>
      <c r="L20" s="227">
        <v>1.7</v>
      </c>
      <c r="M20" s="227">
        <v>1.8</v>
      </c>
      <c r="N20" s="227">
        <v>1.8</v>
      </c>
      <c r="O20" s="227">
        <v>1.5</v>
      </c>
      <c r="P20" s="227">
        <v>1.5</v>
      </c>
      <c r="Q20" s="227"/>
      <c r="R20" s="227">
        <f>IF(SUM(E20:Q20)=0,"",+AVERAGE(E20:Q20))</f>
        <v>1.9000000000000001</v>
      </c>
    </row>
    <row r="21" spans="1:21" ht="13.5" customHeight="1" thickBot="1" x14ac:dyDescent="0.25">
      <c r="A21" s="231" t="s">
        <v>10</v>
      </c>
      <c r="B21" s="231" t="s">
        <v>6</v>
      </c>
      <c r="C21" s="237">
        <v>1.5</v>
      </c>
      <c r="D21" s="237">
        <v>1.7</v>
      </c>
      <c r="E21" s="232">
        <v>1.5</v>
      </c>
      <c r="F21" s="232">
        <v>2.2000000000000002</v>
      </c>
      <c r="G21" s="232">
        <v>2</v>
      </c>
      <c r="H21" s="232">
        <v>2</v>
      </c>
      <c r="I21" s="232">
        <v>1.7</v>
      </c>
      <c r="J21" s="232">
        <v>1.6</v>
      </c>
      <c r="K21" s="232">
        <v>1.4</v>
      </c>
      <c r="L21" s="232">
        <v>1.4</v>
      </c>
      <c r="M21" s="232">
        <v>1.5</v>
      </c>
      <c r="N21" s="232">
        <v>1.5</v>
      </c>
      <c r="O21" s="232">
        <v>1.2</v>
      </c>
      <c r="P21" s="232">
        <v>1.2</v>
      </c>
      <c r="Q21" s="232"/>
      <c r="R21" s="227">
        <f t="shared" ref="R21:R22" si="6">IF(SUM(E21:Q21)=0,"",+AVERAGE(E21:Q21))</f>
        <v>1.5999999999999999</v>
      </c>
    </row>
    <row r="22" spans="1:21" ht="13.5" customHeight="1" thickBot="1" x14ac:dyDescent="0.25">
      <c r="A22" s="235"/>
      <c r="B22" s="235" t="s">
        <v>7</v>
      </c>
      <c r="C22" s="245">
        <v>1.2</v>
      </c>
      <c r="D22" s="245">
        <v>1.4</v>
      </c>
      <c r="E22" s="236">
        <v>1.2</v>
      </c>
      <c r="F22" s="236">
        <v>1.9</v>
      </c>
      <c r="G22" s="236">
        <v>1.7</v>
      </c>
      <c r="H22" s="236">
        <v>1.7</v>
      </c>
      <c r="I22" s="236">
        <v>1.4</v>
      </c>
      <c r="J22" s="236">
        <v>1.3</v>
      </c>
      <c r="K22" s="236">
        <v>1.1000000000000001</v>
      </c>
      <c r="L22" s="236">
        <v>1.1000000000000001</v>
      </c>
      <c r="M22" s="236">
        <v>1.2</v>
      </c>
      <c r="N22" s="236">
        <v>1.2</v>
      </c>
      <c r="O22" s="236">
        <v>0.9</v>
      </c>
      <c r="P22" s="236">
        <v>0.9</v>
      </c>
      <c r="Q22" s="236"/>
      <c r="R22" s="227">
        <f t="shared" si="6"/>
        <v>1.3</v>
      </c>
    </row>
    <row r="23" spans="1:21" ht="17.25" customHeight="1" thickBot="1" x14ac:dyDescent="0.25">
      <c r="A23" s="231"/>
      <c r="B23" s="231"/>
      <c r="C23" s="237" t="str">
        <f t="shared" ref="C23:P23" si="7">IF(C20="","",IF(C20&gt;B20,"En alza", IF(C20&lt;B20, "En Baja", "Estable")))</f>
        <v>En Baja</v>
      </c>
      <c r="D23" s="237" t="str">
        <f t="shared" si="7"/>
        <v>En alza</v>
      </c>
      <c r="E23" s="237" t="str">
        <f t="shared" si="7"/>
        <v>En Baja</v>
      </c>
      <c r="F23" s="237" t="str">
        <f t="shared" si="7"/>
        <v>En alza</v>
      </c>
      <c r="G23" s="237" t="str">
        <f t="shared" si="7"/>
        <v>En Baja</v>
      </c>
      <c r="H23" s="237" t="str">
        <f t="shared" si="7"/>
        <v>Estable</v>
      </c>
      <c r="I23" s="237" t="str">
        <f t="shared" si="7"/>
        <v>En Baja</v>
      </c>
      <c r="J23" s="237" t="str">
        <f t="shared" si="7"/>
        <v>En Baja</v>
      </c>
      <c r="K23" s="237" t="str">
        <f t="shared" si="7"/>
        <v>En Baja</v>
      </c>
      <c r="L23" s="237" t="str">
        <f t="shared" si="7"/>
        <v>Estable</v>
      </c>
      <c r="M23" s="237" t="str">
        <f t="shared" si="7"/>
        <v>En alza</v>
      </c>
      <c r="N23" s="237" t="str">
        <f t="shared" si="7"/>
        <v>Estable</v>
      </c>
      <c r="O23" s="237" t="str">
        <f t="shared" si="7"/>
        <v>En Baja</v>
      </c>
      <c r="P23" s="237" t="str">
        <f t="shared" si="7"/>
        <v>Estable</v>
      </c>
      <c r="Q23" s="237"/>
      <c r="R23" s="196"/>
    </row>
    <row r="24" spans="1:21" ht="13.5" customHeight="1" thickBot="1" x14ac:dyDescent="0.25">
      <c r="A24" s="226"/>
      <c r="B24" s="226" t="s">
        <v>4</v>
      </c>
      <c r="C24" s="227">
        <v>0.9</v>
      </c>
      <c r="D24" s="227">
        <v>1</v>
      </c>
      <c r="E24" s="227">
        <v>1</v>
      </c>
      <c r="F24" s="227">
        <v>1</v>
      </c>
      <c r="G24" s="227">
        <v>1</v>
      </c>
      <c r="H24" s="227">
        <v>1</v>
      </c>
      <c r="I24" s="227">
        <v>0.8</v>
      </c>
      <c r="J24" s="227">
        <v>0.9</v>
      </c>
      <c r="K24" s="227">
        <v>0.8</v>
      </c>
      <c r="L24" s="227">
        <v>0.8</v>
      </c>
      <c r="M24" s="227">
        <v>0.75</v>
      </c>
      <c r="N24" s="227">
        <v>0.8</v>
      </c>
      <c r="O24" s="227">
        <v>0.8</v>
      </c>
      <c r="P24" s="227">
        <v>0.8</v>
      </c>
      <c r="Q24" s="227"/>
      <c r="R24" s="193">
        <f>IF(SUM(E24:Q24)=0,"",+AVERAGE(E24:Q24))</f>
        <v>0.87083333333333357</v>
      </c>
    </row>
    <row r="25" spans="1:21" ht="13.5" customHeight="1" thickBot="1" x14ac:dyDescent="0.25">
      <c r="A25" s="231" t="s">
        <v>11</v>
      </c>
      <c r="B25" s="231" t="s">
        <v>6</v>
      </c>
      <c r="C25" s="232">
        <v>0.6</v>
      </c>
      <c r="D25" s="232">
        <v>0.7</v>
      </c>
      <c r="E25" s="232">
        <v>0.7</v>
      </c>
      <c r="F25" s="232">
        <v>0.7</v>
      </c>
      <c r="G25" s="232">
        <v>0.7</v>
      </c>
      <c r="H25" s="232">
        <v>0.7</v>
      </c>
      <c r="I25" s="232">
        <v>0.5</v>
      </c>
      <c r="J25" s="232">
        <v>0.6</v>
      </c>
      <c r="K25" s="232">
        <v>0.5</v>
      </c>
      <c r="L25" s="232">
        <v>0.5</v>
      </c>
      <c r="M25" s="232">
        <v>0.45</v>
      </c>
      <c r="N25" s="232">
        <v>0.5</v>
      </c>
      <c r="O25" s="232">
        <v>0.5</v>
      </c>
      <c r="P25" s="232">
        <v>0.5</v>
      </c>
      <c r="Q25" s="232"/>
      <c r="R25" s="193">
        <f t="shared" ref="R25:R26" si="8">IF(SUM(E25:Q25)=0,"",+AVERAGE(E25:Q25))</f>
        <v>0.57083333333333341</v>
      </c>
    </row>
    <row r="26" spans="1:21" ht="13.5" customHeight="1" thickBot="1" x14ac:dyDescent="0.25">
      <c r="A26" s="235"/>
      <c r="B26" s="235" t="s">
        <v>7</v>
      </c>
      <c r="C26" s="236">
        <v>0.3</v>
      </c>
      <c r="D26" s="236">
        <v>0.4</v>
      </c>
      <c r="E26" s="236">
        <v>0.4</v>
      </c>
      <c r="F26" s="236">
        <v>0.4</v>
      </c>
      <c r="G26" s="236">
        <v>0.4</v>
      </c>
      <c r="H26" s="236">
        <v>0.4</v>
      </c>
      <c r="I26" s="236">
        <v>0.2</v>
      </c>
      <c r="J26" s="236">
        <v>0.3</v>
      </c>
      <c r="K26" s="236">
        <v>0.2</v>
      </c>
      <c r="L26" s="236">
        <v>0.2</v>
      </c>
      <c r="M26" s="236">
        <v>0.15</v>
      </c>
      <c r="N26" s="236">
        <v>0.2</v>
      </c>
      <c r="O26" s="236">
        <v>0.2</v>
      </c>
      <c r="P26" s="236">
        <v>0.2</v>
      </c>
      <c r="Q26" s="236"/>
      <c r="R26" s="193">
        <f t="shared" si="8"/>
        <v>0.27083333333333343</v>
      </c>
    </row>
    <row r="27" spans="1:21" ht="18.75" customHeight="1" thickBot="1" x14ac:dyDescent="0.25">
      <c r="A27" s="231"/>
      <c r="B27" s="231"/>
      <c r="C27" s="237" t="str">
        <f t="shared" ref="C27:P27" si="9">IF(C24="","",IF(C24&gt;B24,"En alza", IF(C24&lt;B24, "En Baja", "Estable")))</f>
        <v>En Baja</v>
      </c>
      <c r="D27" s="237" t="str">
        <f t="shared" si="9"/>
        <v>En alza</v>
      </c>
      <c r="E27" s="237" t="str">
        <f t="shared" si="9"/>
        <v>Estable</v>
      </c>
      <c r="F27" s="237" t="str">
        <f t="shared" si="9"/>
        <v>Estable</v>
      </c>
      <c r="G27" s="237" t="str">
        <f t="shared" si="9"/>
        <v>Estable</v>
      </c>
      <c r="H27" s="237" t="str">
        <f t="shared" si="9"/>
        <v>Estable</v>
      </c>
      <c r="I27" s="237" t="str">
        <f t="shared" si="9"/>
        <v>En Baja</v>
      </c>
      <c r="J27" s="237" t="str">
        <f t="shared" si="9"/>
        <v>En alza</v>
      </c>
      <c r="K27" s="237" t="str">
        <f t="shared" si="9"/>
        <v>En Baja</v>
      </c>
      <c r="L27" s="237" t="str">
        <f t="shared" si="9"/>
        <v>Estable</v>
      </c>
      <c r="M27" s="237" t="str">
        <f t="shared" si="9"/>
        <v>En Baja</v>
      </c>
      <c r="N27" s="237" t="str">
        <f t="shared" si="9"/>
        <v>En alza</v>
      </c>
      <c r="O27" s="237" t="str">
        <f t="shared" si="9"/>
        <v>Estable</v>
      </c>
      <c r="P27" s="237" t="str">
        <f t="shared" si="9"/>
        <v>Estable</v>
      </c>
      <c r="Q27" s="237"/>
      <c r="R27" s="196"/>
    </row>
    <row r="28" spans="1:21" ht="13.5" customHeight="1" thickBot="1" x14ac:dyDescent="0.25">
      <c r="A28" s="226"/>
      <c r="B28" s="226" t="s">
        <v>4</v>
      </c>
      <c r="C28" s="227">
        <v>0.9</v>
      </c>
      <c r="D28" s="227">
        <v>1</v>
      </c>
      <c r="E28" s="227">
        <v>1</v>
      </c>
      <c r="F28" s="227">
        <v>1</v>
      </c>
      <c r="G28" s="227">
        <v>1</v>
      </c>
      <c r="H28" s="227">
        <v>1</v>
      </c>
      <c r="I28" s="227">
        <v>0.8</v>
      </c>
      <c r="J28" s="227">
        <v>0.9</v>
      </c>
      <c r="K28" s="227">
        <v>0.8</v>
      </c>
      <c r="L28" s="227">
        <v>0.8</v>
      </c>
      <c r="M28" s="227">
        <v>0.85</v>
      </c>
      <c r="N28" s="227">
        <v>0.8</v>
      </c>
      <c r="O28" s="227">
        <v>0.8</v>
      </c>
      <c r="P28" s="227">
        <v>0.75</v>
      </c>
      <c r="Q28" s="227"/>
      <c r="R28" s="193">
        <f>IF(SUM(E28:Q28)=0,"",+AVERAGE(E28:Q28))</f>
        <v>0.87500000000000011</v>
      </c>
    </row>
    <row r="29" spans="1:21" ht="13.5" customHeight="1" thickBot="1" x14ac:dyDescent="0.25">
      <c r="A29" s="231" t="s">
        <v>12</v>
      </c>
      <c r="B29" s="231" t="s">
        <v>6</v>
      </c>
      <c r="C29" s="232">
        <v>0.6</v>
      </c>
      <c r="D29" s="232">
        <v>0.7</v>
      </c>
      <c r="E29" s="232">
        <v>0.7</v>
      </c>
      <c r="F29" s="232">
        <v>0.7</v>
      </c>
      <c r="G29" s="232">
        <v>0.7</v>
      </c>
      <c r="H29" s="232">
        <v>0.7</v>
      </c>
      <c r="I29" s="232">
        <v>0.5</v>
      </c>
      <c r="J29" s="232">
        <v>0.6</v>
      </c>
      <c r="K29" s="232">
        <v>0.5</v>
      </c>
      <c r="L29" s="232">
        <v>0.5</v>
      </c>
      <c r="M29" s="232">
        <v>0.55000000000000004</v>
      </c>
      <c r="N29" s="232">
        <v>0.5</v>
      </c>
      <c r="O29" s="232">
        <v>0.5</v>
      </c>
      <c r="P29" s="232">
        <v>0.55000000000000004</v>
      </c>
      <c r="Q29" s="232"/>
      <c r="R29" s="193">
        <f t="shared" ref="R29:R30" si="10">IF(SUM(E29:Q29)=0,"",+AVERAGE(E29:Q29))</f>
        <v>0.58333333333333337</v>
      </c>
    </row>
    <row r="30" spans="1:21" ht="13.5" customHeight="1" thickBot="1" x14ac:dyDescent="0.25">
      <c r="A30" s="235"/>
      <c r="B30" s="235" t="s">
        <v>7</v>
      </c>
      <c r="C30" s="236">
        <v>0.3</v>
      </c>
      <c r="D30" s="236">
        <v>0.4</v>
      </c>
      <c r="E30" s="236">
        <v>0.4</v>
      </c>
      <c r="F30" s="236">
        <v>0.4</v>
      </c>
      <c r="G30" s="236">
        <v>0.4</v>
      </c>
      <c r="H30" s="236">
        <v>0.4</v>
      </c>
      <c r="I30" s="236">
        <v>0.2</v>
      </c>
      <c r="J30" s="236">
        <v>0.3</v>
      </c>
      <c r="K30" s="236">
        <v>0.2</v>
      </c>
      <c r="L30" s="236">
        <v>0.2</v>
      </c>
      <c r="M30" s="236">
        <v>0.25</v>
      </c>
      <c r="N30" s="236">
        <v>0.2</v>
      </c>
      <c r="O30" s="236">
        <v>0.2</v>
      </c>
      <c r="P30" s="236">
        <v>0.25</v>
      </c>
      <c r="Q30" s="236"/>
      <c r="R30" s="193">
        <f t="shared" si="10"/>
        <v>0.28333333333333338</v>
      </c>
    </row>
    <row r="31" spans="1:21" ht="13.5" customHeight="1" thickBot="1" x14ac:dyDescent="0.25">
      <c r="A31" s="231"/>
      <c r="B31" s="231"/>
      <c r="C31" s="237" t="str">
        <f t="shared" ref="C31:P31" si="11">IF(C28="","",IF(C28&gt;B28,"En alza", IF(C28&lt;B28, "En Baja", "Estable")))</f>
        <v>En Baja</v>
      </c>
      <c r="D31" s="237" t="str">
        <f t="shared" si="11"/>
        <v>En alza</v>
      </c>
      <c r="E31" s="237" t="str">
        <f t="shared" si="11"/>
        <v>Estable</v>
      </c>
      <c r="F31" s="237" t="str">
        <f t="shared" si="11"/>
        <v>Estable</v>
      </c>
      <c r="G31" s="237" t="str">
        <f t="shared" si="11"/>
        <v>Estable</v>
      </c>
      <c r="H31" s="237" t="str">
        <f t="shared" si="11"/>
        <v>Estable</v>
      </c>
      <c r="I31" s="237" t="str">
        <f t="shared" si="11"/>
        <v>En Baja</v>
      </c>
      <c r="J31" s="237" t="str">
        <f t="shared" si="11"/>
        <v>En alza</v>
      </c>
      <c r="K31" s="237" t="str">
        <f t="shared" si="11"/>
        <v>En Baja</v>
      </c>
      <c r="L31" s="237" t="str">
        <f t="shared" si="11"/>
        <v>Estable</v>
      </c>
      <c r="M31" s="237" t="str">
        <f t="shared" si="11"/>
        <v>En alza</v>
      </c>
      <c r="N31" s="237" t="str">
        <f t="shared" si="11"/>
        <v>En Baja</v>
      </c>
      <c r="O31" s="237" t="str">
        <f t="shared" si="11"/>
        <v>Estable</v>
      </c>
      <c r="P31" s="237" t="str">
        <f t="shared" si="11"/>
        <v>En Baja</v>
      </c>
      <c r="Q31" s="237"/>
      <c r="R31" s="196"/>
    </row>
    <row r="32" spans="1:21" ht="13.5" customHeight="1" thickBot="1" x14ac:dyDescent="0.25">
      <c r="A32" s="226"/>
      <c r="B32" s="226" t="s">
        <v>4</v>
      </c>
      <c r="C32" s="255">
        <v>1.3</v>
      </c>
      <c r="D32" s="255">
        <v>1.6</v>
      </c>
      <c r="E32" s="255">
        <v>1.4</v>
      </c>
      <c r="F32" s="255">
        <v>1.3</v>
      </c>
      <c r="G32" s="255">
        <v>1.4</v>
      </c>
      <c r="H32" s="255">
        <v>1.3</v>
      </c>
      <c r="I32" s="255">
        <v>1.4</v>
      </c>
      <c r="J32" s="255">
        <v>1.4</v>
      </c>
      <c r="K32" s="255">
        <v>1.4</v>
      </c>
      <c r="L32" s="255">
        <v>1.4</v>
      </c>
      <c r="M32" s="255">
        <v>1.3</v>
      </c>
      <c r="N32" s="255">
        <v>1.1000000000000001</v>
      </c>
      <c r="O32" s="255">
        <v>1.1000000000000001</v>
      </c>
      <c r="P32" s="255">
        <v>1</v>
      </c>
      <c r="Q32" s="255"/>
      <c r="R32" s="193">
        <f>IF(SUM(E32:Q32)=0,"",+AVERAGE(E32:Q32))</f>
        <v>1.2916666666666667</v>
      </c>
    </row>
    <row r="33" spans="1:18" ht="13.5" customHeight="1" thickBot="1" x14ac:dyDescent="0.25">
      <c r="A33" s="231" t="s">
        <v>14</v>
      </c>
      <c r="B33" s="231" t="s">
        <v>6</v>
      </c>
      <c r="C33" s="237">
        <v>1</v>
      </c>
      <c r="D33" s="237">
        <v>1.3</v>
      </c>
      <c r="E33" s="237">
        <v>1.1000000000000001</v>
      </c>
      <c r="F33" s="237">
        <v>1</v>
      </c>
      <c r="G33" s="237">
        <v>1.1000000000000001</v>
      </c>
      <c r="H33" s="237">
        <v>1</v>
      </c>
      <c r="I33" s="237">
        <v>1.1000000000000001</v>
      </c>
      <c r="J33" s="237">
        <v>1.1000000000000001</v>
      </c>
      <c r="K33" s="237">
        <v>1.1000000000000001</v>
      </c>
      <c r="L33" s="237">
        <v>1.1000000000000001</v>
      </c>
      <c r="M33" s="237">
        <v>1</v>
      </c>
      <c r="N33" s="237">
        <v>0.8</v>
      </c>
      <c r="O33" s="237">
        <v>0.8</v>
      </c>
      <c r="P33" s="237">
        <v>0.7</v>
      </c>
      <c r="Q33" s="237"/>
      <c r="R33" s="193">
        <f t="shared" ref="R33:R34" si="12">IF(SUM(E33:Q33)=0,"",+AVERAGE(E33:Q33))</f>
        <v>0.9916666666666667</v>
      </c>
    </row>
    <row r="34" spans="1:18" ht="13.5" customHeight="1" thickBot="1" x14ac:dyDescent="0.25">
      <c r="A34" s="235"/>
      <c r="B34" s="235" t="s">
        <v>7</v>
      </c>
      <c r="C34" s="245">
        <v>0.7</v>
      </c>
      <c r="D34" s="245">
        <v>1</v>
      </c>
      <c r="E34" s="245">
        <v>0.8</v>
      </c>
      <c r="F34" s="245">
        <v>0.7</v>
      </c>
      <c r="G34" s="245">
        <v>0.8</v>
      </c>
      <c r="H34" s="245">
        <v>0.7</v>
      </c>
      <c r="I34" s="245">
        <v>0.8</v>
      </c>
      <c r="J34" s="245">
        <v>0.8</v>
      </c>
      <c r="K34" s="245">
        <v>0.8</v>
      </c>
      <c r="L34" s="245">
        <v>0.8</v>
      </c>
      <c r="M34" s="245">
        <v>0.7</v>
      </c>
      <c r="N34" s="245">
        <v>0.5</v>
      </c>
      <c r="O34" s="245">
        <v>0.5</v>
      </c>
      <c r="P34" s="245">
        <v>0.4</v>
      </c>
      <c r="Q34" s="245"/>
      <c r="R34" s="193">
        <f t="shared" si="12"/>
        <v>0.69166666666666654</v>
      </c>
    </row>
    <row r="35" spans="1:18" ht="18.75" customHeight="1" thickBot="1" x14ac:dyDescent="0.25">
      <c r="A35" s="231"/>
      <c r="B35" s="231"/>
      <c r="C35" s="237" t="str">
        <f t="shared" ref="C35:P35" si="13">IF(C32="","",IF(C32&gt;B32,"En alza", IF(C32&lt;B32, "En Baja", "Estable")))</f>
        <v>En Baja</v>
      </c>
      <c r="D35" s="237" t="str">
        <f t="shared" si="13"/>
        <v>En alza</v>
      </c>
      <c r="E35" s="237" t="str">
        <f t="shared" si="13"/>
        <v>En Baja</v>
      </c>
      <c r="F35" s="237" t="str">
        <f t="shared" si="13"/>
        <v>En Baja</v>
      </c>
      <c r="G35" s="237" t="str">
        <f t="shared" si="13"/>
        <v>En alza</v>
      </c>
      <c r="H35" s="237" t="str">
        <f t="shared" si="13"/>
        <v>En Baja</v>
      </c>
      <c r="I35" s="237" t="str">
        <f t="shared" si="13"/>
        <v>En alza</v>
      </c>
      <c r="J35" s="237" t="str">
        <f t="shared" si="13"/>
        <v>Estable</v>
      </c>
      <c r="K35" s="237" t="str">
        <f t="shared" si="13"/>
        <v>Estable</v>
      </c>
      <c r="L35" s="237" t="str">
        <f t="shared" si="13"/>
        <v>Estable</v>
      </c>
      <c r="M35" s="237" t="str">
        <f t="shared" si="13"/>
        <v>En Baja</v>
      </c>
      <c r="N35" s="237" t="str">
        <f t="shared" si="13"/>
        <v>En Baja</v>
      </c>
      <c r="O35" s="237" t="str">
        <f t="shared" si="13"/>
        <v>Estable</v>
      </c>
      <c r="P35" s="237" t="str">
        <f t="shared" si="13"/>
        <v>En Baja</v>
      </c>
      <c r="Q35" s="237"/>
      <c r="R35" s="196"/>
    </row>
    <row r="36" spans="1:18" ht="13.5" customHeight="1" thickBot="1" x14ac:dyDescent="0.25">
      <c r="A36" s="226"/>
      <c r="B36" s="226" t="s">
        <v>4</v>
      </c>
      <c r="C36" s="255">
        <v>1.5</v>
      </c>
      <c r="D36" s="255">
        <v>1</v>
      </c>
      <c r="E36" s="255">
        <v>1.5</v>
      </c>
      <c r="F36" s="227">
        <v>1.6</v>
      </c>
      <c r="G36" s="227">
        <v>1.6</v>
      </c>
      <c r="H36" s="227">
        <v>1.5</v>
      </c>
      <c r="I36" s="227">
        <v>1.5</v>
      </c>
      <c r="J36" s="227">
        <v>1.5</v>
      </c>
      <c r="K36" s="227">
        <v>1.5</v>
      </c>
      <c r="L36" s="227">
        <v>1.5</v>
      </c>
      <c r="M36" s="227">
        <v>1.3</v>
      </c>
      <c r="N36" s="227">
        <v>1.3</v>
      </c>
      <c r="O36" s="227">
        <v>1</v>
      </c>
      <c r="P36" s="227">
        <v>1.2</v>
      </c>
      <c r="Q36" s="227"/>
      <c r="R36" s="193">
        <f>IF(SUM(E36:Q36)=0,"",+AVERAGE(E36:Q36))</f>
        <v>1.4166666666666667</v>
      </c>
    </row>
    <row r="37" spans="1:18" ht="13.5" customHeight="1" thickBot="1" x14ac:dyDescent="0.25">
      <c r="A37" s="231" t="s">
        <v>16</v>
      </c>
      <c r="B37" s="231" t="s">
        <v>6</v>
      </c>
      <c r="C37" s="237">
        <v>1.2</v>
      </c>
      <c r="D37" s="237">
        <v>0.7</v>
      </c>
      <c r="E37" s="237">
        <v>1.2</v>
      </c>
      <c r="F37" s="232">
        <v>1.3</v>
      </c>
      <c r="G37" s="232">
        <v>1.3</v>
      </c>
      <c r="H37" s="232">
        <v>1.2</v>
      </c>
      <c r="I37" s="232">
        <v>1.2</v>
      </c>
      <c r="J37" s="232">
        <v>1.2</v>
      </c>
      <c r="K37" s="232">
        <v>1.2</v>
      </c>
      <c r="L37" s="232">
        <v>1.2</v>
      </c>
      <c r="M37" s="232">
        <v>1</v>
      </c>
      <c r="N37" s="232">
        <v>1</v>
      </c>
      <c r="O37" s="232">
        <v>0.7</v>
      </c>
      <c r="P37" s="232">
        <v>0.9</v>
      </c>
      <c r="Q37" s="232"/>
      <c r="R37" s="193">
        <f>IF(SUM(E37:Q37)=0,"",+AVERAGE(E37:Q37))</f>
        <v>1.1166666666666665</v>
      </c>
    </row>
    <row r="38" spans="1:18" ht="13.5" customHeight="1" thickBot="1" x14ac:dyDescent="0.25">
      <c r="A38" s="231"/>
      <c r="B38" s="231" t="s">
        <v>7</v>
      </c>
      <c r="C38" s="245">
        <v>0.9</v>
      </c>
      <c r="D38" s="245">
        <v>0.4</v>
      </c>
      <c r="E38" s="245">
        <v>0.9</v>
      </c>
      <c r="F38" s="236">
        <v>1</v>
      </c>
      <c r="G38" s="236">
        <v>1</v>
      </c>
      <c r="H38" s="236">
        <v>0.9</v>
      </c>
      <c r="I38" s="236">
        <v>0.9</v>
      </c>
      <c r="J38" s="236">
        <v>0.9</v>
      </c>
      <c r="K38" s="236">
        <v>0.9</v>
      </c>
      <c r="L38" s="236">
        <v>0.9</v>
      </c>
      <c r="M38" s="236">
        <v>0.7</v>
      </c>
      <c r="N38" s="236">
        <v>0.7</v>
      </c>
      <c r="O38" s="236">
        <v>0.4</v>
      </c>
      <c r="P38" s="236">
        <v>0.6</v>
      </c>
      <c r="Q38" s="236"/>
      <c r="R38" s="193">
        <f>IF(SUM(E38:Q38)=0,"",+AVERAGE(E38:Q38))</f>
        <v>0.81666666666666676</v>
      </c>
    </row>
    <row r="39" spans="1:18" ht="21" customHeight="1" thickBot="1" x14ac:dyDescent="0.25">
      <c r="A39" s="246"/>
      <c r="B39" s="247"/>
      <c r="C39" s="253" t="str">
        <f t="shared" ref="C39:P39" si="14">IF(C36="","",IF(C36&gt;B36,"En alza", IF(C36&lt;B36, "En Baja", "Estable")))</f>
        <v>En Baja</v>
      </c>
      <c r="D39" s="253" t="str">
        <f t="shared" si="14"/>
        <v>En Baja</v>
      </c>
      <c r="E39" s="253" t="str">
        <f t="shared" si="14"/>
        <v>En alza</v>
      </c>
      <c r="F39" s="253" t="str">
        <f t="shared" si="14"/>
        <v>En alza</v>
      </c>
      <c r="G39" s="253" t="str">
        <f t="shared" si="14"/>
        <v>Estable</v>
      </c>
      <c r="H39" s="253" t="str">
        <f t="shared" si="14"/>
        <v>En Baja</v>
      </c>
      <c r="I39" s="253" t="str">
        <f t="shared" si="14"/>
        <v>Estable</v>
      </c>
      <c r="J39" s="253" t="str">
        <f t="shared" si="14"/>
        <v>Estable</v>
      </c>
      <c r="K39" s="253" t="str">
        <f t="shared" si="14"/>
        <v>Estable</v>
      </c>
      <c r="L39" s="253" t="str">
        <f t="shared" si="14"/>
        <v>Estable</v>
      </c>
      <c r="M39" s="253" t="str">
        <f t="shared" si="14"/>
        <v>En Baja</v>
      </c>
      <c r="N39" s="253" t="str">
        <f t="shared" si="14"/>
        <v>Estable</v>
      </c>
      <c r="O39" s="253" t="str">
        <f t="shared" si="14"/>
        <v>En Baja</v>
      </c>
      <c r="P39" s="253" t="str">
        <f t="shared" si="14"/>
        <v>En alza</v>
      </c>
      <c r="Q39" s="253"/>
      <c r="R39" s="272"/>
    </row>
    <row r="40" spans="1:18" ht="13.5" customHeight="1" x14ac:dyDescent="0.2">
      <c r="A40" s="231"/>
      <c r="B40" s="231" t="s">
        <v>4</v>
      </c>
      <c r="C40" s="255">
        <v>1.7</v>
      </c>
      <c r="D40" s="255">
        <v>1.5</v>
      </c>
      <c r="E40" s="255">
        <v>2</v>
      </c>
      <c r="F40" s="255">
        <v>1.5</v>
      </c>
      <c r="G40" s="255">
        <v>2</v>
      </c>
      <c r="H40" s="255">
        <v>2</v>
      </c>
      <c r="I40" s="255">
        <v>1.7</v>
      </c>
      <c r="J40" s="255">
        <v>1.9</v>
      </c>
      <c r="K40" s="255">
        <v>1.6</v>
      </c>
      <c r="L40" s="255">
        <v>1.6</v>
      </c>
      <c r="M40" s="255">
        <v>1.5</v>
      </c>
      <c r="N40" s="255">
        <v>1.5</v>
      </c>
      <c r="O40" s="255">
        <v>1.5</v>
      </c>
      <c r="P40" s="255">
        <v>2</v>
      </c>
      <c r="Q40" s="255"/>
      <c r="R40" s="207">
        <f>IF(SUM(E40:Q40)=0,"",+AVERAGE(E40:Q40))</f>
        <v>1.7333333333333332</v>
      </c>
    </row>
    <row r="41" spans="1:18" ht="13.5" customHeight="1" x14ac:dyDescent="0.2">
      <c r="A41" s="231" t="s">
        <v>13</v>
      </c>
      <c r="B41" s="231" t="s">
        <v>6</v>
      </c>
      <c r="C41" s="237">
        <v>1.4</v>
      </c>
      <c r="D41" s="237">
        <v>1.2</v>
      </c>
      <c r="E41" s="237">
        <v>1.7</v>
      </c>
      <c r="F41" s="237">
        <v>1.2</v>
      </c>
      <c r="G41" s="237">
        <v>1.7</v>
      </c>
      <c r="H41" s="237">
        <v>1.7</v>
      </c>
      <c r="I41" s="237">
        <v>1.4</v>
      </c>
      <c r="J41" s="237">
        <v>1.6</v>
      </c>
      <c r="K41" s="237">
        <v>1.3</v>
      </c>
      <c r="L41" s="237">
        <v>1.3</v>
      </c>
      <c r="M41" s="237">
        <v>1.2</v>
      </c>
      <c r="N41" s="237">
        <v>1.2</v>
      </c>
      <c r="O41" s="237">
        <v>1.2</v>
      </c>
      <c r="P41" s="237">
        <v>1.7</v>
      </c>
      <c r="Q41" s="237"/>
      <c r="R41" s="207">
        <f t="shared" ref="R41:R42" si="15">IF(SUM(E41:Q41)=0,"",+AVERAGE(E41:Q41))</f>
        <v>1.4333333333333333</v>
      </c>
    </row>
    <row r="42" spans="1:18" ht="13.5" customHeight="1" thickBot="1" x14ac:dyDescent="0.25">
      <c r="A42" s="231"/>
      <c r="B42" s="231" t="s">
        <v>7</v>
      </c>
      <c r="C42" s="245">
        <v>1.1000000000000001</v>
      </c>
      <c r="D42" s="245">
        <v>0.9</v>
      </c>
      <c r="E42" s="245">
        <v>1.4</v>
      </c>
      <c r="F42" s="245">
        <v>0.9</v>
      </c>
      <c r="G42" s="245">
        <v>1.4</v>
      </c>
      <c r="H42" s="245">
        <v>1.4</v>
      </c>
      <c r="I42" s="245">
        <v>1.1000000000000001</v>
      </c>
      <c r="J42" s="245">
        <v>1.3</v>
      </c>
      <c r="K42" s="245">
        <v>1</v>
      </c>
      <c r="L42" s="245">
        <v>1</v>
      </c>
      <c r="M42" s="245">
        <v>0.9</v>
      </c>
      <c r="N42" s="245">
        <v>0.9</v>
      </c>
      <c r="O42" s="245">
        <v>0.9</v>
      </c>
      <c r="P42" s="245">
        <v>1.4</v>
      </c>
      <c r="Q42" s="245"/>
      <c r="R42" s="207">
        <f t="shared" si="15"/>
        <v>1.1333333333333335</v>
      </c>
    </row>
    <row r="43" spans="1:18" ht="20.25" customHeight="1" thickBot="1" x14ac:dyDescent="0.25">
      <c r="A43" s="246"/>
      <c r="B43" s="247"/>
      <c r="C43" s="253" t="str">
        <f t="shared" ref="C43:P43" si="16">IF(C40="","",IF(C40&gt;B40,"En alza", IF(C40&lt;B40, "En Baja", "Estable")))</f>
        <v>En Baja</v>
      </c>
      <c r="D43" s="253" t="str">
        <f t="shared" si="16"/>
        <v>En Baja</v>
      </c>
      <c r="E43" s="253" t="str">
        <f t="shared" si="16"/>
        <v>En alza</v>
      </c>
      <c r="F43" s="253" t="str">
        <f t="shared" si="16"/>
        <v>En Baja</v>
      </c>
      <c r="G43" s="253" t="str">
        <f t="shared" si="16"/>
        <v>En alza</v>
      </c>
      <c r="H43" s="253" t="str">
        <f t="shared" si="16"/>
        <v>Estable</v>
      </c>
      <c r="I43" s="253" t="str">
        <f t="shared" si="16"/>
        <v>En Baja</v>
      </c>
      <c r="J43" s="253" t="str">
        <f t="shared" si="16"/>
        <v>En alza</v>
      </c>
      <c r="K43" s="253" t="str">
        <f t="shared" si="16"/>
        <v>En Baja</v>
      </c>
      <c r="L43" s="253" t="str">
        <f t="shared" si="16"/>
        <v>Estable</v>
      </c>
      <c r="M43" s="253" t="str">
        <f t="shared" si="16"/>
        <v>En Baja</v>
      </c>
      <c r="N43" s="253" t="str">
        <f t="shared" si="16"/>
        <v>Estable</v>
      </c>
      <c r="O43" s="253" t="str">
        <f t="shared" si="16"/>
        <v>Estable</v>
      </c>
      <c r="P43" s="253" t="str">
        <f t="shared" si="16"/>
        <v>En alza</v>
      </c>
      <c r="Q43" s="253"/>
      <c r="R43" s="272"/>
    </row>
    <row r="44" spans="1:18" ht="13.5" customHeight="1" x14ac:dyDescent="0.2">
      <c r="A44" s="231"/>
      <c r="B44" s="231" t="s">
        <v>4</v>
      </c>
      <c r="C44" s="255">
        <v>2</v>
      </c>
      <c r="D44" s="227">
        <v>2</v>
      </c>
      <c r="E44" s="227">
        <v>2</v>
      </c>
      <c r="F44" s="227">
        <v>2</v>
      </c>
      <c r="G44" s="227">
        <v>1.9</v>
      </c>
      <c r="H44" s="227">
        <v>2</v>
      </c>
      <c r="I44" s="227">
        <v>1.7</v>
      </c>
      <c r="J44" s="227">
        <v>1.9</v>
      </c>
      <c r="K44" s="227">
        <v>1.8</v>
      </c>
      <c r="L44" s="227">
        <v>1.8</v>
      </c>
      <c r="M44" s="227">
        <v>1.8</v>
      </c>
      <c r="N44" s="227">
        <v>1.8</v>
      </c>
      <c r="O44" s="227">
        <v>1.7</v>
      </c>
      <c r="P44" s="227">
        <v>1.8</v>
      </c>
      <c r="Q44" s="227"/>
      <c r="R44" s="196">
        <f>IF(SUM(E44:Q44)=0,"",+AVERAGE(E44:Q44))</f>
        <v>1.8500000000000003</v>
      </c>
    </row>
    <row r="45" spans="1:18" ht="13.5" customHeight="1" x14ac:dyDescent="0.2">
      <c r="A45" s="231" t="s">
        <v>40</v>
      </c>
      <c r="B45" s="231" t="s">
        <v>6</v>
      </c>
      <c r="C45" s="237">
        <v>1.7</v>
      </c>
      <c r="D45" s="232">
        <v>1.7</v>
      </c>
      <c r="E45" s="232">
        <v>1.7</v>
      </c>
      <c r="F45" s="232">
        <v>1.7</v>
      </c>
      <c r="G45" s="232">
        <v>1.6</v>
      </c>
      <c r="H45" s="232">
        <v>1.7</v>
      </c>
      <c r="I45" s="232">
        <v>1.4</v>
      </c>
      <c r="J45" s="232">
        <v>1.6</v>
      </c>
      <c r="K45" s="232">
        <v>1.5</v>
      </c>
      <c r="L45" s="232">
        <v>1.5</v>
      </c>
      <c r="M45" s="232">
        <v>1.5</v>
      </c>
      <c r="N45" s="232">
        <v>1.5</v>
      </c>
      <c r="O45" s="232">
        <v>1.4</v>
      </c>
      <c r="P45" s="232">
        <v>1.5</v>
      </c>
      <c r="Q45" s="232"/>
      <c r="R45" s="196">
        <f t="shared" ref="R45:R46" si="17">IF(SUM(E45:Q45)=0,"",+AVERAGE(E45:Q45))</f>
        <v>1.5499999999999998</v>
      </c>
    </row>
    <row r="46" spans="1:18" ht="13.5" customHeight="1" thickBot="1" x14ac:dyDescent="0.25">
      <c r="A46" s="231"/>
      <c r="B46" s="231" t="s">
        <v>7</v>
      </c>
      <c r="C46" s="245">
        <v>1.4</v>
      </c>
      <c r="D46" s="236">
        <v>1.4</v>
      </c>
      <c r="E46" s="236">
        <v>1.4</v>
      </c>
      <c r="F46" s="236">
        <v>1.4</v>
      </c>
      <c r="G46" s="236">
        <v>1.3</v>
      </c>
      <c r="H46" s="236">
        <v>1.4</v>
      </c>
      <c r="I46" s="236">
        <v>1.1000000000000001</v>
      </c>
      <c r="J46" s="236">
        <v>1.3</v>
      </c>
      <c r="K46" s="236">
        <v>1.2</v>
      </c>
      <c r="L46" s="236">
        <v>1.2</v>
      </c>
      <c r="M46" s="236">
        <v>1.2</v>
      </c>
      <c r="N46" s="236">
        <v>1.2</v>
      </c>
      <c r="O46" s="236">
        <v>1.1000000000000001</v>
      </c>
      <c r="P46" s="236">
        <v>1.2</v>
      </c>
      <c r="Q46" s="236"/>
      <c r="R46" s="196">
        <f t="shared" si="17"/>
        <v>1.2499999999999998</v>
      </c>
    </row>
    <row r="47" spans="1:18" ht="21" customHeight="1" thickBot="1" x14ac:dyDescent="0.25">
      <c r="A47" s="246"/>
      <c r="B47" s="247"/>
      <c r="C47" s="253" t="str">
        <f t="shared" ref="C47:P47" si="18">IF(C44="","",IF(C44&gt;B44,"En alza", IF(C44&lt;B44, "En Baja", "Estable")))</f>
        <v>En Baja</v>
      </c>
      <c r="D47" s="253" t="str">
        <f t="shared" si="18"/>
        <v>Estable</v>
      </c>
      <c r="E47" s="253" t="str">
        <f t="shared" si="18"/>
        <v>Estable</v>
      </c>
      <c r="F47" s="253" t="str">
        <f t="shared" si="18"/>
        <v>Estable</v>
      </c>
      <c r="G47" s="253" t="str">
        <f t="shared" si="18"/>
        <v>En Baja</v>
      </c>
      <c r="H47" s="253" t="str">
        <f t="shared" si="18"/>
        <v>En alza</v>
      </c>
      <c r="I47" s="253" t="str">
        <f t="shared" si="18"/>
        <v>En Baja</v>
      </c>
      <c r="J47" s="253" t="str">
        <f t="shared" si="18"/>
        <v>En alza</v>
      </c>
      <c r="K47" s="253" t="str">
        <f t="shared" si="18"/>
        <v>En Baja</v>
      </c>
      <c r="L47" s="253" t="str">
        <f t="shared" si="18"/>
        <v>Estable</v>
      </c>
      <c r="M47" s="253" t="str">
        <f t="shared" si="18"/>
        <v>Estable</v>
      </c>
      <c r="N47" s="253" t="str">
        <f t="shared" si="18"/>
        <v>Estable</v>
      </c>
      <c r="O47" s="253" t="str">
        <f t="shared" si="18"/>
        <v>En Baja</v>
      </c>
      <c r="P47" s="253" t="str">
        <f t="shared" si="18"/>
        <v>En alza</v>
      </c>
      <c r="Q47" s="253"/>
      <c r="R47" s="275"/>
    </row>
    <row r="48" spans="1:18" ht="13.5" customHeight="1" x14ac:dyDescent="0.2">
      <c r="A48" s="231"/>
      <c r="B48" s="231" t="s">
        <v>4</v>
      </c>
      <c r="C48" s="237">
        <v>2.5</v>
      </c>
      <c r="D48" s="237">
        <v>2.8</v>
      </c>
      <c r="E48" s="237">
        <v>3</v>
      </c>
      <c r="F48" s="237">
        <v>3.5</v>
      </c>
      <c r="G48" s="237">
        <v>3.5</v>
      </c>
      <c r="H48" s="237">
        <v>3.5</v>
      </c>
      <c r="I48" s="237">
        <v>3.5</v>
      </c>
      <c r="J48" s="237">
        <v>3</v>
      </c>
      <c r="K48" s="237">
        <v>4</v>
      </c>
      <c r="L48" s="237">
        <v>4</v>
      </c>
      <c r="M48" s="237">
        <v>2.8</v>
      </c>
      <c r="N48" s="237">
        <v>3</v>
      </c>
      <c r="O48" s="237">
        <v>2.7</v>
      </c>
      <c r="P48" s="237">
        <v>2.7</v>
      </c>
      <c r="Q48" s="237"/>
      <c r="R48" s="207">
        <f>IF(SUM(E48:Q48)=0,"",+AVERAGE(E48:Q48))</f>
        <v>3.2666666666666671</v>
      </c>
    </row>
    <row r="49" spans="1:18" ht="13.5" customHeight="1" x14ac:dyDescent="0.2">
      <c r="A49" s="231" t="s">
        <v>45</v>
      </c>
      <c r="B49" s="231" t="s">
        <v>6</v>
      </c>
      <c r="C49" s="237">
        <v>2.2000000000000002</v>
      </c>
      <c r="D49" s="237">
        <v>2.5</v>
      </c>
      <c r="E49" s="237">
        <v>2.7</v>
      </c>
      <c r="F49" s="237">
        <v>3.2</v>
      </c>
      <c r="G49" s="237">
        <v>3.2</v>
      </c>
      <c r="H49" s="237">
        <v>3.2</v>
      </c>
      <c r="I49" s="237">
        <v>3.2</v>
      </c>
      <c r="J49" s="237">
        <v>2.7</v>
      </c>
      <c r="K49" s="237">
        <v>3.7</v>
      </c>
      <c r="L49" s="237">
        <v>3.7</v>
      </c>
      <c r="M49" s="237">
        <v>2.5</v>
      </c>
      <c r="N49" s="237">
        <v>2.7</v>
      </c>
      <c r="O49" s="237">
        <v>2.4</v>
      </c>
      <c r="P49" s="237">
        <v>2.4</v>
      </c>
      <c r="Q49" s="237"/>
      <c r="R49" s="207">
        <f t="shared" ref="R49:R50" si="19">IF(SUM(E49:Q49)=0,"",+AVERAGE(E49:Q49))</f>
        <v>2.9666666666666663</v>
      </c>
    </row>
    <row r="50" spans="1:18" ht="13.5" customHeight="1" x14ac:dyDescent="0.2">
      <c r="A50" s="231"/>
      <c r="B50" s="231" t="s">
        <v>7</v>
      </c>
      <c r="C50" s="237">
        <v>1.9</v>
      </c>
      <c r="D50" s="237">
        <v>2.2000000000000002</v>
      </c>
      <c r="E50" s="237">
        <v>2.4</v>
      </c>
      <c r="F50" s="237">
        <v>2.9</v>
      </c>
      <c r="G50" s="237">
        <v>2.9</v>
      </c>
      <c r="H50" s="237">
        <v>2.9</v>
      </c>
      <c r="I50" s="237">
        <v>2.9</v>
      </c>
      <c r="J50" s="237">
        <v>2.4</v>
      </c>
      <c r="K50" s="237">
        <v>3.4</v>
      </c>
      <c r="L50" s="237">
        <v>3.4</v>
      </c>
      <c r="M50" s="237">
        <v>2.2000000000000002</v>
      </c>
      <c r="N50" s="237">
        <v>2.4</v>
      </c>
      <c r="O50" s="237">
        <v>2.1</v>
      </c>
      <c r="P50" s="237">
        <v>2.1</v>
      </c>
      <c r="Q50" s="237"/>
      <c r="R50" s="207">
        <f t="shared" si="19"/>
        <v>2.6666666666666665</v>
      </c>
    </row>
    <row r="51" spans="1:18" ht="22.5" customHeight="1" thickBot="1" x14ac:dyDescent="0.25">
      <c r="A51" s="363"/>
      <c r="B51" s="363"/>
      <c r="C51" s="289" t="str">
        <f t="shared" ref="C51:P51" si="20">IF(C48="","",IF(C48&gt;B48,"En alza", IF(C48&lt;B48, "En Baja", "Estable")))</f>
        <v>En Baja</v>
      </c>
      <c r="D51" s="289" t="str">
        <f t="shared" si="20"/>
        <v>En alza</v>
      </c>
      <c r="E51" s="289" t="str">
        <f t="shared" si="20"/>
        <v>En alza</v>
      </c>
      <c r="F51" s="289" t="str">
        <f t="shared" si="20"/>
        <v>En alza</v>
      </c>
      <c r="G51" s="289" t="str">
        <f t="shared" si="20"/>
        <v>Estable</v>
      </c>
      <c r="H51" s="289" t="str">
        <f t="shared" si="20"/>
        <v>Estable</v>
      </c>
      <c r="I51" s="289" t="str">
        <f t="shared" si="20"/>
        <v>Estable</v>
      </c>
      <c r="J51" s="289" t="str">
        <f t="shared" si="20"/>
        <v>En Baja</v>
      </c>
      <c r="K51" s="289" t="str">
        <f t="shared" si="20"/>
        <v>En alza</v>
      </c>
      <c r="L51" s="289" t="str">
        <f t="shared" si="20"/>
        <v>Estable</v>
      </c>
      <c r="M51" s="289" t="str">
        <f t="shared" si="20"/>
        <v>En Baja</v>
      </c>
      <c r="N51" s="289" t="str">
        <f t="shared" si="20"/>
        <v>En alza</v>
      </c>
      <c r="O51" s="289" t="str">
        <f t="shared" si="20"/>
        <v>En Baja</v>
      </c>
      <c r="P51" s="289" t="str">
        <f t="shared" si="20"/>
        <v>Estable</v>
      </c>
      <c r="Q51" s="289"/>
      <c r="R51" s="289"/>
    </row>
    <row r="52" spans="1:18" ht="21.75" customHeight="1" x14ac:dyDescent="0.2">
      <c r="A52" s="364" t="s">
        <v>39</v>
      </c>
      <c r="B52" s="365"/>
      <c r="C52" s="366"/>
      <c r="D52" s="366"/>
      <c r="E52" s="366"/>
      <c r="F52" s="367"/>
      <c r="G52" s="368"/>
      <c r="H52" s="368"/>
      <c r="I52" s="368"/>
      <c r="J52" s="368"/>
      <c r="K52" s="368"/>
      <c r="L52" s="368"/>
      <c r="M52" s="368"/>
      <c r="N52" s="365"/>
      <c r="O52" s="365"/>
      <c r="P52" s="365"/>
      <c r="Q52" s="365"/>
      <c r="R52" s="369"/>
    </row>
    <row r="53" spans="1:18" ht="25.5" customHeight="1" thickBot="1" x14ac:dyDescent="0.25">
      <c r="A53" s="370" t="s">
        <v>42</v>
      </c>
      <c r="B53" s="371"/>
      <c r="C53" s="372"/>
      <c r="D53" s="372"/>
      <c r="E53" s="372"/>
      <c r="F53" s="373"/>
      <c r="G53" s="372"/>
      <c r="H53" s="372"/>
      <c r="I53" s="372"/>
      <c r="J53" s="372"/>
      <c r="K53" s="372"/>
      <c r="L53" s="372"/>
      <c r="M53" s="372"/>
      <c r="N53" s="371"/>
      <c r="O53" s="371"/>
      <c r="P53" s="371"/>
      <c r="Q53" s="371"/>
      <c r="R53" s="374"/>
    </row>
    <row r="54" spans="1:18" ht="13.5" customHeight="1" x14ac:dyDescent="0.2">
      <c r="A54" s="208"/>
      <c r="B54" s="208"/>
      <c r="C54" s="195"/>
      <c r="D54" s="195"/>
      <c r="E54" s="195"/>
      <c r="F54" s="360"/>
      <c r="G54" s="195"/>
      <c r="H54" s="195"/>
      <c r="I54" s="195"/>
      <c r="J54" s="195"/>
      <c r="K54" s="195"/>
      <c r="L54" s="195"/>
      <c r="M54" s="195"/>
      <c r="N54" s="208"/>
      <c r="O54" s="208"/>
      <c r="P54" s="208"/>
      <c r="Q54" s="208"/>
      <c r="R54" s="208"/>
    </row>
    <row r="55" spans="1:18" ht="13.5" customHeight="1" x14ac:dyDescent="0.2">
      <c r="A55" s="293"/>
      <c r="B55" s="208"/>
      <c r="C55" s="208"/>
      <c r="D55" s="361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</row>
    <row r="56" spans="1:18" ht="13.5" customHeight="1" x14ac:dyDescent="0.2">
      <c r="A56" s="208"/>
      <c r="B56" s="208"/>
      <c r="C56" s="195"/>
      <c r="D56" s="361"/>
      <c r="E56" s="195"/>
      <c r="F56" s="360"/>
      <c r="G56" s="195"/>
      <c r="H56" s="195"/>
      <c r="I56" s="195"/>
      <c r="J56" s="195"/>
      <c r="K56" s="195"/>
      <c r="L56" s="195"/>
      <c r="M56" s="195"/>
      <c r="N56" s="208"/>
      <c r="O56" s="208"/>
      <c r="P56" s="208"/>
      <c r="Q56" s="208"/>
      <c r="R56" s="208"/>
    </row>
    <row r="57" spans="1:18" ht="13.5" customHeight="1" x14ac:dyDescent="0.2">
      <c r="A57" s="208"/>
      <c r="B57" s="208"/>
      <c r="C57" s="195"/>
      <c r="D57" s="361"/>
      <c r="E57" s="195"/>
      <c r="F57" s="360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</row>
    <row r="58" spans="1:18" ht="13.5" customHeight="1" x14ac:dyDescent="0.2">
      <c r="A58" s="208"/>
      <c r="B58" s="208"/>
      <c r="C58" s="195"/>
      <c r="D58" s="361"/>
      <c r="E58" s="195"/>
      <c r="F58" s="360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</row>
    <row r="59" spans="1:18" ht="13.5" customHeight="1" x14ac:dyDescent="0.2">
      <c r="A59" s="208"/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</row>
    <row r="60" spans="1:18" ht="13.5" customHeight="1" x14ac:dyDescent="0.2">
      <c r="A60" s="208"/>
      <c r="B60" s="208"/>
      <c r="C60" s="195"/>
      <c r="D60" s="361"/>
      <c r="E60" s="195"/>
      <c r="F60" s="360"/>
      <c r="G60" s="195"/>
      <c r="H60" s="195"/>
      <c r="I60" s="195"/>
      <c r="J60" s="195"/>
      <c r="K60" s="195"/>
      <c r="L60" s="195"/>
      <c r="M60" s="195"/>
      <c r="N60" s="208"/>
      <c r="O60" s="208"/>
      <c r="P60" s="208"/>
      <c r="Q60" s="208"/>
      <c r="R60" s="208"/>
    </row>
    <row r="61" spans="1:18" ht="13.5" customHeight="1" x14ac:dyDescent="0.2">
      <c r="A61" s="208"/>
      <c r="B61" s="208"/>
      <c r="C61" s="195"/>
      <c r="D61" s="361"/>
      <c r="E61" s="195"/>
      <c r="F61" s="360"/>
      <c r="G61" s="195"/>
      <c r="H61" s="195"/>
      <c r="I61" s="195"/>
      <c r="J61" s="195"/>
      <c r="K61" s="195"/>
      <c r="L61" s="195"/>
      <c r="M61" s="195"/>
      <c r="N61" s="208"/>
      <c r="O61" s="208"/>
      <c r="P61" s="208"/>
      <c r="Q61" s="208"/>
      <c r="R61" s="208"/>
    </row>
    <row r="62" spans="1:18" ht="13.5" customHeight="1" x14ac:dyDescent="0.2">
      <c r="A62" s="208"/>
      <c r="B62" s="208"/>
      <c r="C62" s="195"/>
      <c r="D62" s="361"/>
      <c r="E62" s="195"/>
      <c r="F62" s="360"/>
      <c r="G62" s="195"/>
      <c r="H62" s="195"/>
      <c r="I62" s="195"/>
      <c r="J62" s="195"/>
      <c r="K62" s="195"/>
      <c r="L62" s="195"/>
      <c r="M62" s="195"/>
      <c r="N62" s="208"/>
      <c r="O62" s="208"/>
      <c r="P62" s="208"/>
      <c r="Q62" s="208"/>
      <c r="R62" s="208"/>
    </row>
    <row r="63" spans="1:18" ht="13.5" customHeight="1" x14ac:dyDescent="0.2">
      <c r="A63" s="208"/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</row>
    <row r="64" spans="1:18" ht="13.5" customHeight="1" x14ac:dyDescent="0.2">
      <c r="A64" s="208"/>
      <c r="B64" s="208"/>
      <c r="C64" s="195"/>
      <c r="D64" s="195"/>
      <c r="E64" s="195"/>
      <c r="F64" s="360"/>
      <c r="G64" s="195"/>
      <c r="H64" s="195"/>
      <c r="I64" s="195"/>
      <c r="J64" s="195"/>
      <c r="K64" s="195"/>
      <c r="L64" s="195"/>
      <c r="M64" s="195"/>
      <c r="N64" s="208"/>
      <c r="O64" s="208"/>
      <c r="P64" s="208"/>
      <c r="Q64" s="208"/>
      <c r="R64" s="208"/>
    </row>
    <row r="65" spans="1:18" ht="13.5" customHeight="1" x14ac:dyDescent="0.2">
      <c r="A65" s="208"/>
      <c r="B65" s="208"/>
      <c r="C65" s="195"/>
      <c r="D65" s="195"/>
      <c r="E65" s="195"/>
      <c r="F65" s="360"/>
      <c r="G65" s="195"/>
      <c r="H65" s="195"/>
      <c r="I65" s="195"/>
      <c r="J65" s="195"/>
      <c r="K65" s="195"/>
      <c r="L65" s="195"/>
      <c r="M65" s="195"/>
      <c r="N65" s="208"/>
      <c r="O65" s="208"/>
      <c r="P65" s="208"/>
      <c r="Q65" s="208"/>
      <c r="R65" s="208"/>
    </row>
    <row r="66" spans="1:18" ht="13.5" customHeight="1" x14ac:dyDescent="0.2">
      <c r="A66" s="208"/>
      <c r="B66" s="208"/>
      <c r="C66" s="195"/>
      <c r="D66" s="195"/>
      <c r="E66" s="195"/>
      <c r="F66" s="360"/>
      <c r="G66" s="195"/>
      <c r="H66" s="195"/>
      <c r="I66" s="195"/>
      <c r="J66" s="195"/>
      <c r="K66" s="195"/>
      <c r="L66" s="195"/>
      <c r="M66" s="195"/>
      <c r="N66" s="208"/>
      <c r="O66" s="208"/>
      <c r="P66" s="208"/>
      <c r="Q66" s="208"/>
      <c r="R66" s="208"/>
    </row>
    <row r="67" spans="1:18" ht="13.5" customHeight="1" x14ac:dyDescent="0.2">
      <c r="A67" s="208"/>
      <c r="B67" s="208"/>
      <c r="C67" s="195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</row>
  </sheetData>
  <mergeCells count="3">
    <mergeCell ref="A1:R1"/>
    <mergeCell ref="A2:R2"/>
    <mergeCell ref="A3:R3"/>
  </mergeCells>
  <phoneticPr fontId="2" type="noConversion"/>
  <printOptions verticalCentered="1"/>
  <pageMargins left="0.19685039370078741" right="0.19685039370078741" top="0.19685039370078741" bottom="0.19685039370078741" header="0.19685039370078741" footer="0.19685039370078741"/>
  <pageSetup paperSize="9" scale="79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7"/>
  <sheetViews>
    <sheetView zoomScale="115" zoomScaleNormal="115" workbookViewId="0">
      <pane ySplit="6" topLeftCell="A34" activePane="bottomLeft" state="frozen"/>
      <selection activeCell="U27" sqref="U27"/>
      <selection pane="bottomLeft" activeCell="P8" sqref="P8:P51"/>
    </sheetView>
  </sheetViews>
  <sheetFormatPr baseColWidth="10" defaultRowHeight="12" x14ac:dyDescent="0.2"/>
  <cols>
    <col min="1" max="1" width="14.5703125" style="267" customWidth="1"/>
    <col min="2" max="2" width="7.140625" style="267" customWidth="1"/>
    <col min="3" max="16" width="9.7109375" style="267" customWidth="1"/>
    <col min="17" max="17" width="0.140625" style="267" customWidth="1"/>
    <col min="18" max="18" width="6.140625" style="267" customWidth="1"/>
    <col min="19" max="16384" width="11.42578125" style="267"/>
  </cols>
  <sheetData>
    <row r="1" spans="1:21" ht="15" customHeight="1" x14ac:dyDescent="0.2">
      <c r="A1" s="471" t="s">
        <v>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3"/>
    </row>
    <row r="2" spans="1:21" ht="15" customHeight="1" x14ac:dyDescent="0.2">
      <c r="A2" s="474" t="s">
        <v>46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6"/>
    </row>
    <row r="3" spans="1:21" ht="15" customHeight="1" x14ac:dyDescent="0.2">
      <c r="A3" s="468" t="s">
        <v>53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70"/>
    </row>
    <row r="4" spans="1:21" ht="33.75" customHeight="1" thickBot="1" x14ac:dyDescent="0.25">
      <c r="A4" s="375"/>
      <c r="B4" s="375"/>
      <c r="C4" s="375"/>
      <c r="D4" s="375"/>
      <c r="E4" s="375"/>
      <c r="F4" s="376"/>
      <c r="G4" s="376"/>
      <c r="H4" s="377"/>
      <c r="I4" s="377"/>
      <c r="J4" s="377"/>
      <c r="K4" s="377"/>
      <c r="L4" s="377"/>
      <c r="M4" s="375"/>
      <c r="N4" s="375"/>
      <c r="O4" s="375"/>
      <c r="P4" s="375"/>
      <c r="Q4" s="375"/>
      <c r="R4" s="375"/>
    </row>
    <row r="5" spans="1:21" ht="15" customHeight="1" thickBot="1" x14ac:dyDescent="0.25">
      <c r="A5" s="217" t="s">
        <v>0</v>
      </c>
      <c r="B5" s="218" t="s">
        <v>1</v>
      </c>
      <c r="C5" s="219" t="s">
        <v>15</v>
      </c>
      <c r="D5" s="220" t="s">
        <v>38</v>
      </c>
      <c r="E5" s="220" t="s">
        <v>15</v>
      </c>
      <c r="F5" s="220" t="s">
        <v>37</v>
      </c>
      <c r="G5" s="220" t="s">
        <v>38</v>
      </c>
      <c r="H5" s="220" t="s">
        <v>15</v>
      </c>
      <c r="I5" s="220" t="s">
        <v>37</v>
      </c>
      <c r="J5" s="220" t="s">
        <v>38</v>
      </c>
      <c r="K5" s="220" t="s">
        <v>15</v>
      </c>
      <c r="L5" s="220" t="s">
        <v>37</v>
      </c>
      <c r="M5" s="220" t="s">
        <v>38</v>
      </c>
      <c r="N5" s="220" t="s">
        <v>15</v>
      </c>
      <c r="O5" s="220" t="s">
        <v>37</v>
      </c>
      <c r="P5" s="220" t="s">
        <v>38</v>
      </c>
      <c r="Q5" s="220"/>
      <c r="R5" s="221" t="s">
        <v>2</v>
      </c>
    </row>
    <row r="6" spans="1:21" ht="15" customHeight="1" thickBot="1" x14ac:dyDescent="0.25">
      <c r="A6" s="222"/>
      <c r="B6" s="223"/>
      <c r="C6" s="219" t="s">
        <v>54</v>
      </c>
      <c r="D6" s="224">
        <v>2</v>
      </c>
      <c r="E6" s="224">
        <v>5</v>
      </c>
      <c r="F6" s="224">
        <v>7</v>
      </c>
      <c r="G6" s="224">
        <v>9</v>
      </c>
      <c r="H6" s="224">
        <v>12</v>
      </c>
      <c r="I6" s="224">
        <v>14</v>
      </c>
      <c r="J6" s="224">
        <v>16</v>
      </c>
      <c r="K6" s="224">
        <v>19</v>
      </c>
      <c r="L6" s="224">
        <v>21</v>
      </c>
      <c r="M6" s="224">
        <v>23</v>
      </c>
      <c r="N6" s="224">
        <v>26</v>
      </c>
      <c r="O6" s="224">
        <v>28</v>
      </c>
      <c r="P6" s="224">
        <v>30</v>
      </c>
      <c r="Q6" s="224"/>
      <c r="R6" s="225" t="s">
        <v>3</v>
      </c>
    </row>
    <row r="7" spans="1:21" ht="5.0999999999999996" customHeight="1" thickBot="1" x14ac:dyDescent="0.25"/>
    <row r="8" spans="1:21" ht="20.100000000000001" customHeight="1" x14ac:dyDescent="0.2">
      <c r="A8" s="381"/>
      <c r="B8" s="381" t="s">
        <v>4</v>
      </c>
      <c r="C8" s="382">
        <v>1</v>
      </c>
      <c r="D8" s="382">
        <v>1.2</v>
      </c>
      <c r="E8" s="382">
        <v>1.2</v>
      </c>
      <c r="F8" s="382">
        <v>1.1000000000000001</v>
      </c>
      <c r="G8" s="382">
        <v>1.2</v>
      </c>
      <c r="H8" s="382">
        <v>1.2</v>
      </c>
      <c r="I8" s="382">
        <v>1.1000000000000001</v>
      </c>
      <c r="J8" s="382">
        <v>1.2</v>
      </c>
      <c r="K8" s="382">
        <v>1.1000000000000001</v>
      </c>
      <c r="L8" s="382">
        <v>1.1000000000000001</v>
      </c>
      <c r="M8" s="382">
        <v>1</v>
      </c>
      <c r="N8" s="382">
        <v>1.2</v>
      </c>
      <c r="O8" s="382">
        <v>1.1000000000000001</v>
      </c>
      <c r="P8" s="382">
        <v>1</v>
      </c>
      <c r="Q8" s="382"/>
      <c r="R8" s="382">
        <f>IF(SUM(E8:Q8)=0,"",+AVERAGE(E8:Q8))</f>
        <v>1.125</v>
      </c>
      <c r="U8" s="378"/>
    </row>
    <row r="9" spans="1:21" ht="20.100000000000001" customHeight="1" x14ac:dyDescent="0.2">
      <c r="A9" s="383" t="s">
        <v>5</v>
      </c>
      <c r="B9" s="383" t="s">
        <v>6</v>
      </c>
      <c r="C9" s="384">
        <v>0.7</v>
      </c>
      <c r="D9" s="384">
        <v>0.9</v>
      </c>
      <c r="E9" s="384">
        <v>0.9</v>
      </c>
      <c r="F9" s="384">
        <v>0.8</v>
      </c>
      <c r="G9" s="384">
        <v>0.9</v>
      </c>
      <c r="H9" s="384">
        <v>0.9</v>
      </c>
      <c r="I9" s="384">
        <v>0.8</v>
      </c>
      <c r="J9" s="384">
        <v>0.9</v>
      </c>
      <c r="K9" s="384">
        <v>0.8</v>
      </c>
      <c r="L9" s="384">
        <v>0.8</v>
      </c>
      <c r="M9" s="384">
        <v>0.7</v>
      </c>
      <c r="N9" s="384">
        <v>0.9</v>
      </c>
      <c r="O9" s="384">
        <v>0.8</v>
      </c>
      <c r="P9" s="384">
        <v>0.7</v>
      </c>
      <c r="Q9" s="384"/>
      <c r="R9" s="384">
        <f t="shared" ref="R9:R10" si="0">IF(SUM(E9:Q9)=0,"",+AVERAGE(E9:Q9))</f>
        <v>0.82500000000000007</v>
      </c>
      <c r="U9" s="378"/>
    </row>
    <row r="10" spans="1:21" ht="20.100000000000001" customHeight="1" thickBot="1" x14ac:dyDescent="0.25">
      <c r="A10" s="385"/>
      <c r="B10" s="385" t="s">
        <v>7</v>
      </c>
      <c r="C10" s="386">
        <v>0.4</v>
      </c>
      <c r="D10" s="386">
        <v>0.6</v>
      </c>
      <c r="E10" s="386">
        <v>0.6</v>
      </c>
      <c r="F10" s="386">
        <v>0.5</v>
      </c>
      <c r="G10" s="386">
        <v>0.6</v>
      </c>
      <c r="H10" s="386">
        <v>0.6</v>
      </c>
      <c r="I10" s="386">
        <v>0.5</v>
      </c>
      <c r="J10" s="386">
        <v>0.6</v>
      </c>
      <c r="K10" s="386">
        <v>0.5</v>
      </c>
      <c r="L10" s="386">
        <v>0.5</v>
      </c>
      <c r="M10" s="386">
        <v>0.4</v>
      </c>
      <c r="N10" s="386">
        <v>0.6</v>
      </c>
      <c r="O10" s="386">
        <v>0.5</v>
      </c>
      <c r="P10" s="386">
        <v>0.4</v>
      </c>
      <c r="Q10" s="386"/>
      <c r="R10" s="386">
        <f t="shared" si="0"/>
        <v>0.52500000000000002</v>
      </c>
      <c r="U10" s="378"/>
    </row>
    <row r="11" spans="1:21" ht="20.100000000000001" customHeight="1" thickBot="1" x14ac:dyDescent="0.25">
      <c r="A11" s="383"/>
      <c r="B11" s="383"/>
      <c r="C11" s="387" t="str">
        <f t="shared" ref="C11" si="1">IF(C8="","",IF(C8&gt;B8,"En alza", IF(C8&lt;B8, "En Baja", "Estable")))</f>
        <v>En Baja</v>
      </c>
      <c r="D11" s="387" t="str">
        <f t="shared" ref="D11:E11" si="2">IF(D8="","",IF(D8&gt;C8,"En alza", IF(D8&lt;C8, "En Baja", "Estable")))</f>
        <v>En alza</v>
      </c>
      <c r="E11" s="387" t="str">
        <f t="shared" si="2"/>
        <v>Estable</v>
      </c>
      <c r="F11" s="387" t="str">
        <f t="shared" ref="F11:P11" si="3">IF(F8="","",IF(F8&gt;E8,"En alza", IF(F8&lt;E8, "En Baja", "Estable")))</f>
        <v>En Baja</v>
      </c>
      <c r="G11" s="387" t="str">
        <f t="shared" si="3"/>
        <v>En alza</v>
      </c>
      <c r="H11" s="387" t="str">
        <f t="shared" si="3"/>
        <v>Estable</v>
      </c>
      <c r="I11" s="387" t="str">
        <f t="shared" si="3"/>
        <v>En Baja</v>
      </c>
      <c r="J11" s="387" t="str">
        <f t="shared" si="3"/>
        <v>En alza</v>
      </c>
      <c r="K11" s="387" t="str">
        <f t="shared" si="3"/>
        <v>En Baja</v>
      </c>
      <c r="L11" s="387" t="str">
        <f t="shared" si="3"/>
        <v>Estable</v>
      </c>
      <c r="M11" s="387" t="str">
        <f t="shared" si="3"/>
        <v>En Baja</v>
      </c>
      <c r="N11" s="387" t="str">
        <f t="shared" si="3"/>
        <v>En alza</v>
      </c>
      <c r="O11" s="387" t="str">
        <f t="shared" si="3"/>
        <v>En Baja</v>
      </c>
      <c r="P11" s="387" t="str">
        <f t="shared" si="3"/>
        <v>En Baja</v>
      </c>
      <c r="Q11" s="384"/>
      <c r="R11" s="388"/>
      <c r="U11" s="378"/>
    </row>
    <row r="12" spans="1:21" ht="20.100000000000001" customHeight="1" x14ac:dyDescent="0.2">
      <c r="A12" s="381"/>
      <c r="B12" s="389" t="s">
        <v>4</v>
      </c>
      <c r="C12" s="382">
        <v>1.5</v>
      </c>
      <c r="D12" s="382">
        <v>2</v>
      </c>
      <c r="E12" s="382">
        <v>2.2000000000000002</v>
      </c>
      <c r="F12" s="382">
        <v>2.2999999999999998</v>
      </c>
      <c r="G12" s="382">
        <v>2.5</v>
      </c>
      <c r="H12" s="382">
        <v>2.2999999999999998</v>
      </c>
      <c r="I12" s="382">
        <v>2.4</v>
      </c>
      <c r="J12" s="382">
        <v>2.2999999999999998</v>
      </c>
      <c r="K12" s="382">
        <v>2.2999999999999998</v>
      </c>
      <c r="L12" s="382">
        <v>2.4</v>
      </c>
      <c r="M12" s="382">
        <v>2.2999999999999998</v>
      </c>
      <c r="N12" s="382">
        <v>2.4</v>
      </c>
      <c r="O12" s="382">
        <v>2</v>
      </c>
      <c r="P12" s="382">
        <v>2</v>
      </c>
      <c r="Q12" s="382"/>
      <c r="R12" s="382">
        <f>IF(SUM(E12:Q12)=0,"",+AVERAGE(E12:Q12))</f>
        <v>2.2833333333333332</v>
      </c>
      <c r="U12" s="378"/>
    </row>
    <row r="13" spans="1:21" ht="20.100000000000001" customHeight="1" x14ac:dyDescent="0.2">
      <c r="A13" s="383" t="s">
        <v>8</v>
      </c>
      <c r="B13" s="390" t="s">
        <v>6</v>
      </c>
      <c r="C13" s="384">
        <v>1.2</v>
      </c>
      <c r="D13" s="384">
        <v>1.7</v>
      </c>
      <c r="E13" s="384">
        <v>1.9</v>
      </c>
      <c r="F13" s="384">
        <v>2</v>
      </c>
      <c r="G13" s="384">
        <v>2.2000000000000002</v>
      </c>
      <c r="H13" s="384">
        <v>2</v>
      </c>
      <c r="I13" s="384">
        <v>2.1</v>
      </c>
      <c r="J13" s="384">
        <v>2</v>
      </c>
      <c r="K13" s="384">
        <v>2</v>
      </c>
      <c r="L13" s="384">
        <v>2.1</v>
      </c>
      <c r="M13" s="384">
        <v>2</v>
      </c>
      <c r="N13" s="384">
        <v>2.1</v>
      </c>
      <c r="O13" s="384">
        <v>1.7</v>
      </c>
      <c r="P13" s="384">
        <v>1.7</v>
      </c>
      <c r="Q13" s="384"/>
      <c r="R13" s="384">
        <f t="shared" ref="R13:R14" si="4">IF(SUM(E13:Q13)=0,"",+AVERAGE(E13:Q13))</f>
        <v>1.9833333333333334</v>
      </c>
      <c r="U13" s="378"/>
    </row>
    <row r="14" spans="1:21" ht="20.100000000000001" customHeight="1" thickBot="1" x14ac:dyDescent="0.25">
      <c r="A14" s="385"/>
      <c r="B14" s="391" t="s">
        <v>7</v>
      </c>
      <c r="C14" s="386">
        <v>0.9</v>
      </c>
      <c r="D14" s="386">
        <v>1.4</v>
      </c>
      <c r="E14" s="386">
        <v>1.6</v>
      </c>
      <c r="F14" s="386">
        <v>1.7</v>
      </c>
      <c r="G14" s="386">
        <v>1.9</v>
      </c>
      <c r="H14" s="386">
        <v>1.7</v>
      </c>
      <c r="I14" s="386">
        <v>1.8</v>
      </c>
      <c r="J14" s="386">
        <v>1.7</v>
      </c>
      <c r="K14" s="386">
        <v>1.7</v>
      </c>
      <c r="L14" s="386">
        <v>1.8</v>
      </c>
      <c r="M14" s="386">
        <v>1.7</v>
      </c>
      <c r="N14" s="386">
        <v>1.8</v>
      </c>
      <c r="O14" s="386">
        <v>1.4</v>
      </c>
      <c r="P14" s="386">
        <v>1.4</v>
      </c>
      <c r="Q14" s="386"/>
      <c r="R14" s="386">
        <f t="shared" si="4"/>
        <v>1.6833333333333329</v>
      </c>
      <c r="U14" s="378"/>
    </row>
    <row r="15" spans="1:21" ht="20.100000000000001" customHeight="1" thickBot="1" x14ac:dyDescent="0.25">
      <c r="A15" s="383"/>
      <c r="B15" s="383"/>
      <c r="C15" s="387" t="str">
        <f t="shared" ref="C15" si="5">IF(C12="","",IF(C12&gt;B12,"En alza", IF(C12&lt;B12, "En Baja", "Estable")))</f>
        <v>En Baja</v>
      </c>
      <c r="D15" s="387" t="str">
        <f t="shared" ref="D15:E15" si="6">IF(D12="","",IF(D12&gt;C12,"En alza", IF(D12&lt;C12, "En Baja", "Estable")))</f>
        <v>En alza</v>
      </c>
      <c r="E15" s="387" t="str">
        <f t="shared" si="6"/>
        <v>En alza</v>
      </c>
      <c r="F15" s="387" t="str">
        <f t="shared" ref="F15:P15" si="7">IF(F12="","",IF(F12&gt;E12,"En alza", IF(F12&lt;E12, "En Baja", "Estable")))</f>
        <v>En alza</v>
      </c>
      <c r="G15" s="387" t="str">
        <f t="shared" si="7"/>
        <v>En alza</v>
      </c>
      <c r="H15" s="387" t="str">
        <f t="shared" si="7"/>
        <v>En Baja</v>
      </c>
      <c r="I15" s="387" t="str">
        <f t="shared" si="7"/>
        <v>En alza</v>
      </c>
      <c r="J15" s="387" t="str">
        <f t="shared" si="7"/>
        <v>En Baja</v>
      </c>
      <c r="K15" s="387" t="str">
        <f t="shared" si="7"/>
        <v>Estable</v>
      </c>
      <c r="L15" s="387" t="str">
        <f t="shared" si="7"/>
        <v>En alza</v>
      </c>
      <c r="M15" s="387" t="str">
        <f t="shared" si="7"/>
        <v>En Baja</v>
      </c>
      <c r="N15" s="387" t="str">
        <f t="shared" si="7"/>
        <v>En alza</v>
      </c>
      <c r="O15" s="387" t="str">
        <f t="shared" si="7"/>
        <v>En Baja</v>
      </c>
      <c r="P15" s="387" t="str">
        <f t="shared" si="7"/>
        <v>Estable</v>
      </c>
      <c r="Q15" s="384"/>
      <c r="R15" s="388"/>
      <c r="U15" s="378"/>
    </row>
    <row r="16" spans="1:21" ht="20.100000000000001" customHeight="1" x14ac:dyDescent="0.2">
      <c r="A16" s="381"/>
      <c r="B16" s="381" t="s">
        <v>4</v>
      </c>
      <c r="C16" s="382">
        <v>0.8</v>
      </c>
      <c r="D16" s="382">
        <v>1</v>
      </c>
      <c r="E16" s="382">
        <v>1</v>
      </c>
      <c r="F16" s="382">
        <v>1.1000000000000001</v>
      </c>
      <c r="G16" s="382">
        <v>1.2</v>
      </c>
      <c r="H16" s="382">
        <v>1</v>
      </c>
      <c r="I16" s="382">
        <v>1</v>
      </c>
      <c r="J16" s="382">
        <v>1</v>
      </c>
      <c r="K16" s="382">
        <v>1</v>
      </c>
      <c r="L16" s="382">
        <v>1</v>
      </c>
      <c r="M16" s="382">
        <v>1</v>
      </c>
      <c r="N16" s="382">
        <v>1.1000000000000001</v>
      </c>
      <c r="O16" s="382">
        <v>0.8</v>
      </c>
      <c r="P16" s="382">
        <v>0.9</v>
      </c>
      <c r="Q16" s="382"/>
      <c r="R16" s="382">
        <f>IF(SUM(E16:Q16)=0,"",+AVERAGE(E16:Q16))</f>
        <v>1.0083333333333335</v>
      </c>
      <c r="U16" s="378"/>
    </row>
    <row r="17" spans="1:21" ht="20.100000000000001" customHeight="1" x14ac:dyDescent="0.2">
      <c r="A17" s="383" t="s">
        <v>9</v>
      </c>
      <c r="B17" s="383" t="s">
        <v>6</v>
      </c>
      <c r="C17" s="384">
        <v>0.5</v>
      </c>
      <c r="D17" s="384">
        <v>0.7</v>
      </c>
      <c r="E17" s="384">
        <v>0.7</v>
      </c>
      <c r="F17" s="384">
        <v>0.8</v>
      </c>
      <c r="G17" s="384">
        <v>0.9</v>
      </c>
      <c r="H17" s="384">
        <v>0.7</v>
      </c>
      <c r="I17" s="384">
        <v>0.7</v>
      </c>
      <c r="J17" s="384">
        <v>0.7</v>
      </c>
      <c r="K17" s="384">
        <v>0.7</v>
      </c>
      <c r="L17" s="384">
        <v>0.7</v>
      </c>
      <c r="M17" s="384">
        <v>0.7</v>
      </c>
      <c r="N17" s="384">
        <v>0.8</v>
      </c>
      <c r="O17" s="384">
        <v>0.5</v>
      </c>
      <c r="P17" s="384">
        <v>0.6</v>
      </c>
      <c r="Q17" s="384"/>
      <c r="R17" s="384">
        <f t="shared" ref="R17:R18" si="8">IF(SUM(E17:Q17)=0,"",+AVERAGE(E17:Q17))</f>
        <v>0.70833333333333337</v>
      </c>
      <c r="U17" s="378"/>
    </row>
    <row r="18" spans="1:21" ht="20.100000000000001" customHeight="1" thickBot="1" x14ac:dyDescent="0.25">
      <c r="A18" s="385"/>
      <c r="B18" s="385" t="s">
        <v>7</v>
      </c>
      <c r="C18" s="386">
        <v>0.2</v>
      </c>
      <c r="D18" s="386">
        <v>0.4</v>
      </c>
      <c r="E18" s="386">
        <v>0.4</v>
      </c>
      <c r="F18" s="386">
        <v>0.5</v>
      </c>
      <c r="G18" s="386">
        <v>0.6</v>
      </c>
      <c r="H18" s="386">
        <v>0.4</v>
      </c>
      <c r="I18" s="386">
        <v>0.4</v>
      </c>
      <c r="J18" s="386">
        <v>0.4</v>
      </c>
      <c r="K18" s="386">
        <v>0.4</v>
      </c>
      <c r="L18" s="386">
        <v>0.4</v>
      </c>
      <c r="M18" s="386">
        <v>0.4</v>
      </c>
      <c r="N18" s="386">
        <v>0.5</v>
      </c>
      <c r="O18" s="386">
        <v>0.2</v>
      </c>
      <c r="P18" s="386">
        <v>0.3</v>
      </c>
      <c r="Q18" s="386"/>
      <c r="R18" s="386">
        <f t="shared" si="8"/>
        <v>0.40833333333333327</v>
      </c>
    </row>
    <row r="19" spans="1:21" ht="20.100000000000001" customHeight="1" thickBot="1" x14ac:dyDescent="0.25">
      <c r="A19" s="383"/>
      <c r="B19" s="383"/>
      <c r="C19" s="387" t="str">
        <f t="shared" ref="C19" si="9">IF(C16="","",IF(C16&gt;B16,"En alza", IF(C16&lt;B16, "En Baja", "Estable")))</f>
        <v>En Baja</v>
      </c>
      <c r="D19" s="387" t="str">
        <f t="shared" ref="D19:E19" si="10">IF(D16="","",IF(D16&gt;C16,"En alza", IF(D16&lt;C16, "En Baja", "Estable")))</f>
        <v>En alza</v>
      </c>
      <c r="E19" s="387" t="str">
        <f t="shared" si="10"/>
        <v>Estable</v>
      </c>
      <c r="F19" s="387" t="str">
        <f t="shared" ref="F19:P19" si="11">IF(F16="","",IF(F16&gt;E16,"En alza", IF(F16&lt;E16, "En Baja", "Estable")))</f>
        <v>En alza</v>
      </c>
      <c r="G19" s="387" t="str">
        <f t="shared" si="11"/>
        <v>En alza</v>
      </c>
      <c r="H19" s="384" t="str">
        <f t="shared" si="11"/>
        <v>En Baja</v>
      </c>
      <c r="I19" s="384" t="str">
        <f t="shared" si="11"/>
        <v>Estable</v>
      </c>
      <c r="J19" s="384" t="str">
        <f t="shared" si="11"/>
        <v>Estable</v>
      </c>
      <c r="K19" s="384" t="str">
        <f t="shared" si="11"/>
        <v>Estable</v>
      </c>
      <c r="L19" s="384" t="str">
        <f t="shared" si="11"/>
        <v>Estable</v>
      </c>
      <c r="M19" s="384" t="str">
        <f t="shared" si="11"/>
        <v>Estable</v>
      </c>
      <c r="N19" s="384" t="str">
        <f t="shared" si="11"/>
        <v>En alza</v>
      </c>
      <c r="O19" s="384" t="str">
        <f t="shared" si="11"/>
        <v>En Baja</v>
      </c>
      <c r="P19" s="384" t="str">
        <f t="shared" si="11"/>
        <v>En alza</v>
      </c>
      <c r="Q19" s="384"/>
      <c r="R19" s="388"/>
    </row>
    <row r="20" spans="1:21" ht="20.100000000000001" customHeight="1" x14ac:dyDescent="0.2">
      <c r="A20" s="381"/>
      <c r="B20" s="381" t="s">
        <v>4</v>
      </c>
      <c r="C20" s="382">
        <v>1.5</v>
      </c>
      <c r="D20" s="382">
        <v>1.7</v>
      </c>
      <c r="E20" s="382">
        <v>1.7</v>
      </c>
      <c r="F20" s="382">
        <v>1.8</v>
      </c>
      <c r="G20" s="382">
        <v>2</v>
      </c>
      <c r="H20" s="382">
        <v>2</v>
      </c>
      <c r="I20" s="382">
        <v>1.9</v>
      </c>
      <c r="J20" s="382">
        <v>1.8</v>
      </c>
      <c r="K20" s="382">
        <v>1.7</v>
      </c>
      <c r="L20" s="382">
        <v>1.8</v>
      </c>
      <c r="M20" s="382">
        <v>1.7</v>
      </c>
      <c r="N20" s="382">
        <v>1.8</v>
      </c>
      <c r="O20" s="382">
        <v>1.5</v>
      </c>
      <c r="P20" s="382">
        <v>1.8</v>
      </c>
      <c r="Q20" s="382"/>
      <c r="R20" s="382">
        <f>IF(SUM(E20:Q20)=0,"",+AVERAGE(E20:Q20))</f>
        <v>1.791666666666667</v>
      </c>
    </row>
    <row r="21" spans="1:21" ht="20.100000000000001" customHeight="1" x14ac:dyDescent="0.2">
      <c r="A21" s="383" t="s">
        <v>10</v>
      </c>
      <c r="B21" s="383" t="s">
        <v>6</v>
      </c>
      <c r="C21" s="384">
        <v>1.2</v>
      </c>
      <c r="D21" s="384">
        <v>1.4</v>
      </c>
      <c r="E21" s="384">
        <v>1.4</v>
      </c>
      <c r="F21" s="384">
        <v>1.5</v>
      </c>
      <c r="G21" s="384">
        <v>1.7</v>
      </c>
      <c r="H21" s="384">
        <v>1.7</v>
      </c>
      <c r="I21" s="384">
        <v>1.6</v>
      </c>
      <c r="J21" s="384">
        <v>1.5</v>
      </c>
      <c r="K21" s="384">
        <v>1.4</v>
      </c>
      <c r="L21" s="384">
        <v>1.5</v>
      </c>
      <c r="M21" s="384">
        <v>1.4</v>
      </c>
      <c r="N21" s="384">
        <v>1.5</v>
      </c>
      <c r="O21" s="384">
        <v>1.2</v>
      </c>
      <c r="P21" s="384">
        <v>1.5</v>
      </c>
      <c r="Q21" s="384"/>
      <c r="R21" s="384">
        <f t="shared" ref="R21:R22" si="12">IF(SUM(E21:Q21)=0,"",+AVERAGE(E21:Q21))</f>
        <v>1.4916666666666669</v>
      </c>
    </row>
    <row r="22" spans="1:21" ht="20.100000000000001" customHeight="1" thickBot="1" x14ac:dyDescent="0.25">
      <c r="A22" s="385"/>
      <c r="B22" s="385" t="s">
        <v>7</v>
      </c>
      <c r="C22" s="386">
        <v>0.9</v>
      </c>
      <c r="D22" s="386">
        <v>1.1000000000000001</v>
      </c>
      <c r="E22" s="386">
        <v>1.1000000000000001</v>
      </c>
      <c r="F22" s="386">
        <v>1.2</v>
      </c>
      <c r="G22" s="386">
        <v>1.4</v>
      </c>
      <c r="H22" s="386">
        <v>1.4</v>
      </c>
      <c r="I22" s="386">
        <v>1.3</v>
      </c>
      <c r="J22" s="386">
        <v>1.2</v>
      </c>
      <c r="K22" s="386">
        <v>1.1000000000000001</v>
      </c>
      <c r="L22" s="386">
        <v>1.2</v>
      </c>
      <c r="M22" s="386">
        <v>1.1000000000000001</v>
      </c>
      <c r="N22" s="386">
        <v>1.2</v>
      </c>
      <c r="O22" s="386">
        <v>0.9</v>
      </c>
      <c r="P22" s="386">
        <v>1.2</v>
      </c>
      <c r="Q22" s="386"/>
      <c r="R22" s="386">
        <f t="shared" si="12"/>
        <v>1.1916666666666664</v>
      </c>
    </row>
    <row r="23" spans="1:21" ht="20.100000000000001" customHeight="1" thickBot="1" x14ac:dyDescent="0.25">
      <c r="A23" s="383"/>
      <c r="B23" s="383"/>
      <c r="C23" s="387" t="str">
        <f t="shared" ref="C23" si="13">IF(C20="","",IF(C20&gt;B20,"En alza", IF(C20&lt;B20, "En Baja", "Estable")))</f>
        <v>En Baja</v>
      </c>
      <c r="D23" s="387" t="str">
        <f t="shared" ref="D23:E23" si="14">IF(D20="","",IF(D20&gt;C20,"En alza", IF(D20&lt;C20, "En Baja", "Estable")))</f>
        <v>En alza</v>
      </c>
      <c r="E23" s="387" t="str">
        <f t="shared" si="14"/>
        <v>Estable</v>
      </c>
      <c r="F23" s="387" t="str">
        <f t="shared" ref="F23:P23" si="15">IF(F20="","",IF(F20&gt;E20,"En alza", IF(F20&lt;E20, "En Baja", "Estable")))</f>
        <v>En alza</v>
      </c>
      <c r="G23" s="387" t="str">
        <f t="shared" si="15"/>
        <v>En alza</v>
      </c>
      <c r="H23" s="387" t="str">
        <f t="shared" si="15"/>
        <v>Estable</v>
      </c>
      <c r="I23" s="387" t="str">
        <f t="shared" si="15"/>
        <v>En Baja</v>
      </c>
      <c r="J23" s="387" t="str">
        <f t="shared" si="15"/>
        <v>En Baja</v>
      </c>
      <c r="K23" s="387" t="str">
        <f t="shared" si="15"/>
        <v>En Baja</v>
      </c>
      <c r="L23" s="387" t="str">
        <f t="shared" si="15"/>
        <v>En alza</v>
      </c>
      <c r="M23" s="387" t="str">
        <f t="shared" si="15"/>
        <v>En Baja</v>
      </c>
      <c r="N23" s="387" t="str">
        <f t="shared" si="15"/>
        <v>En alza</v>
      </c>
      <c r="O23" s="387" t="str">
        <f t="shared" si="15"/>
        <v>En Baja</v>
      </c>
      <c r="P23" s="387" t="str">
        <f t="shared" si="15"/>
        <v>En alza</v>
      </c>
      <c r="Q23" s="384"/>
      <c r="R23" s="388"/>
    </row>
    <row r="24" spans="1:21" ht="20.100000000000001" customHeight="1" x14ac:dyDescent="0.2">
      <c r="A24" s="381"/>
      <c r="B24" s="381" t="s">
        <v>4</v>
      </c>
      <c r="C24" s="382">
        <v>0.8</v>
      </c>
      <c r="D24" s="382">
        <v>0.8</v>
      </c>
      <c r="E24" s="382">
        <v>1</v>
      </c>
      <c r="F24" s="382">
        <v>1.2</v>
      </c>
      <c r="G24" s="382">
        <v>1.2</v>
      </c>
      <c r="H24" s="382">
        <v>1</v>
      </c>
      <c r="I24" s="382">
        <v>1.1000000000000001</v>
      </c>
      <c r="J24" s="382">
        <v>1</v>
      </c>
      <c r="K24" s="382">
        <v>1</v>
      </c>
      <c r="L24" s="382">
        <v>1.1000000000000001</v>
      </c>
      <c r="M24" s="382">
        <v>1</v>
      </c>
      <c r="N24" s="382">
        <v>1.1000000000000001</v>
      </c>
      <c r="O24" s="382">
        <v>0.8</v>
      </c>
      <c r="P24" s="382">
        <v>0.9</v>
      </c>
      <c r="Q24" s="392"/>
      <c r="R24" s="382">
        <f>IF(SUM(E24:Q24)=0,"",+AVERAGE(E24:Q24))</f>
        <v>1.0333333333333334</v>
      </c>
    </row>
    <row r="25" spans="1:21" ht="20.100000000000001" customHeight="1" x14ac:dyDescent="0.2">
      <c r="A25" s="383" t="s">
        <v>11</v>
      </c>
      <c r="B25" s="383" t="s">
        <v>6</v>
      </c>
      <c r="C25" s="384">
        <v>0.5</v>
      </c>
      <c r="D25" s="384">
        <v>0.5</v>
      </c>
      <c r="E25" s="384">
        <v>0.7</v>
      </c>
      <c r="F25" s="384">
        <v>0.9</v>
      </c>
      <c r="G25" s="384">
        <v>0.9</v>
      </c>
      <c r="H25" s="384">
        <v>0.7</v>
      </c>
      <c r="I25" s="384">
        <v>0.8</v>
      </c>
      <c r="J25" s="384">
        <v>0.7</v>
      </c>
      <c r="K25" s="384">
        <v>0.7</v>
      </c>
      <c r="L25" s="384">
        <v>0.8</v>
      </c>
      <c r="M25" s="384">
        <v>0.7</v>
      </c>
      <c r="N25" s="384">
        <v>0.8</v>
      </c>
      <c r="O25" s="384">
        <v>0.5</v>
      </c>
      <c r="P25" s="384">
        <v>0.6</v>
      </c>
      <c r="Q25" s="393"/>
      <c r="R25" s="384">
        <f t="shared" ref="R25:R26" si="16">IF(SUM(E25:Q25)=0,"",+AVERAGE(E25:Q25))</f>
        <v>0.73333333333333328</v>
      </c>
    </row>
    <row r="26" spans="1:21" ht="20.100000000000001" customHeight="1" thickBot="1" x14ac:dyDescent="0.25">
      <c r="A26" s="385"/>
      <c r="B26" s="385" t="s">
        <v>7</v>
      </c>
      <c r="C26" s="386">
        <v>0.2</v>
      </c>
      <c r="D26" s="386">
        <v>0.2</v>
      </c>
      <c r="E26" s="386">
        <v>0.4</v>
      </c>
      <c r="F26" s="386">
        <v>0.6</v>
      </c>
      <c r="G26" s="386">
        <v>0.6</v>
      </c>
      <c r="H26" s="386">
        <v>0.4</v>
      </c>
      <c r="I26" s="386">
        <v>0.5</v>
      </c>
      <c r="J26" s="386">
        <v>0.4</v>
      </c>
      <c r="K26" s="386">
        <v>0.4</v>
      </c>
      <c r="L26" s="386">
        <v>0.5</v>
      </c>
      <c r="M26" s="386">
        <v>0.4</v>
      </c>
      <c r="N26" s="386">
        <v>0.5</v>
      </c>
      <c r="O26" s="386">
        <v>0.2</v>
      </c>
      <c r="P26" s="386">
        <v>0.3</v>
      </c>
      <c r="Q26" s="394"/>
      <c r="R26" s="386">
        <f t="shared" si="16"/>
        <v>0.43333333333333335</v>
      </c>
    </row>
    <row r="27" spans="1:21" ht="20.100000000000001" customHeight="1" thickBot="1" x14ac:dyDescent="0.25">
      <c r="A27" s="383"/>
      <c r="B27" s="383"/>
      <c r="C27" s="387" t="str">
        <f t="shared" ref="C27" si="17">IF(C24="","",IF(C24&gt;B24,"En alza", IF(C24&lt;B24, "En Baja", "Estable")))</f>
        <v>En Baja</v>
      </c>
      <c r="D27" s="387" t="str">
        <f t="shared" ref="D27:E27" si="18">IF(D24="","",IF(D24&gt;C24,"En alza", IF(D24&lt;C24, "En Baja", "Estable")))</f>
        <v>Estable</v>
      </c>
      <c r="E27" s="387" t="str">
        <f t="shared" si="18"/>
        <v>En alza</v>
      </c>
      <c r="F27" s="387" t="str">
        <f t="shared" ref="F27:P27" si="19">IF(F24="","",IF(F24&gt;E24,"En alza", IF(F24&lt;E24, "En Baja", "Estable")))</f>
        <v>En alza</v>
      </c>
      <c r="G27" s="387" t="str">
        <f t="shared" si="19"/>
        <v>Estable</v>
      </c>
      <c r="H27" s="387" t="str">
        <f t="shared" si="19"/>
        <v>En Baja</v>
      </c>
      <c r="I27" s="387" t="str">
        <f t="shared" si="19"/>
        <v>En alza</v>
      </c>
      <c r="J27" s="387" t="str">
        <f t="shared" si="19"/>
        <v>En Baja</v>
      </c>
      <c r="K27" s="387" t="str">
        <f t="shared" si="19"/>
        <v>Estable</v>
      </c>
      <c r="L27" s="387" t="str">
        <f t="shared" si="19"/>
        <v>En alza</v>
      </c>
      <c r="M27" s="387" t="str">
        <f t="shared" si="19"/>
        <v>En Baja</v>
      </c>
      <c r="N27" s="387" t="str">
        <f t="shared" si="19"/>
        <v>En alza</v>
      </c>
      <c r="O27" s="387" t="str">
        <f t="shared" si="19"/>
        <v>En Baja</v>
      </c>
      <c r="P27" s="387" t="str">
        <f t="shared" si="19"/>
        <v>En alza</v>
      </c>
      <c r="Q27" s="384"/>
      <c r="R27" s="388"/>
    </row>
    <row r="28" spans="1:21" ht="20.100000000000001" customHeight="1" x14ac:dyDescent="0.2">
      <c r="A28" s="381"/>
      <c r="B28" s="381" t="s">
        <v>4</v>
      </c>
      <c r="C28" s="382">
        <v>0.75</v>
      </c>
      <c r="D28" s="382">
        <v>0.8</v>
      </c>
      <c r="E28" s="382">
        <v>1</v>
      </c>
      <c r="F28" s="382">
        <v>1.2</v>
      </c>
      <c r="G28" s="382">
        <v>1.2</v>
      </c>
      <c r="H28" s="382">
        <v>1</v>
      </c>
      <c r="I28" s="382">
        <v>1.1000000000000001</v>
      </c>
      <c r="J28" s="382">
        <v>1</v>
      </c>
      <c r="K28" s="382">
        <v>1</v>
      </c>
      <c r="L28" s="382">
        <v>1.1000000000000001</v>
      </c>
      <c r="M28" s="382">
        <v>1</v>
      </c>
      <c r="N28" s="382">
        <v>1.1000000000000001</v>
      </c>
      <c r="O28" s="382">
        <v>0.8</v>
      </c>
      <c r="P28" s="382">
        <v>0.9</v>
      </c>
      <c r="Q28" s="382"/>
      <c r="R28" s="395">
        <f>IF(SUM(E28:Q28)=0,"",+AVERAGE(E28:Q28))</f>
        <v>1.0333333333333334</v>
      </c>
    </row>
    <row r="29" spans="1:21" ht="20.100000000000001" customHeight="1" x14ac:dyDescent="0.2">
      <c r="A29" s="383" t="s">
        <v>12</v>
      </c>
      <c r="B29" s="383" t="s">
        <v>6</v>
      </c>
      <c r="C29" s="384">
        <v>0.55000000000000004</v>
      </c>
      <c r="D29" s="384">
        <v>0.5</v>
      </c>
      <c r="E29" s="384">
        <v>0.7</v>
      </c>
      <c r="F29" s="384">
        <v>0.9</v>
      </c>
      <c r="G29" s="384">
        <v>0.9</v>
      </c>
      <c r="H29" s="384">
        <v>0.7</v>
      </c>
      <c r="I29" s="384">
        <v>0.8</v>
      </c>
      <c r="J29" s="384">
        <v>0.7</v>
      </c>
      <c r="K29" s="384">
        <v>0.7</v>
      </c>
      <c r="L29" s="384">
        <v>0.8</v>
      </c>
      <c r="M29" s="384">
        <v>0.7</v>
      </c>
      <c r="N29" s="384">
        <v>0.8</v>
      </c>
      <c r="O29" s="384">
        <v>0.5</v>
      </c>
      <c r="P29" s="384">
        <v>0.6</v>
      </c>
      <c r="Q29" s="384"/>
      <c r="R29" s="388">
        <f t="shared" ref="R29:R30" si="20">IF(SUM(E29:Q29)=0,"",+AVERAGE(E29:Q29))</f>
        <v>0.73333333333333328</v>
      </c>
    </row>
    <row r="30" spans="1:21" ht="20.100000000000001" customHeight="1" thickBot="1" x14ac:dyDescent="0.25">
      <c r="A30" s="385"/>
      <c r="B30" s="385" t="s">
        <v>7</v>
      </c>
      <c r="C30" s="386">
        <v>0.25</v>
      </c>
      <c r="D30" s="386">
        <v>0.2</v>
      </c>
      <c r="E30" s="386">
        <v>0.4</v>
      </c>
      <c r="F30" s="386">
        <v>0.6</v>
      </c>
      <c r="G30" s="386">
        <v>0.6</v>
      </c>
      <c r="H30" s="386">
        <v>0.4</v>
      </c>
      <c r="I30" s="386">
        <v>0.5</v>
      </c>
      <c r="J30" s="386">
        <v>0.4</v>
      </c>
      <c r="K30" s="386">
        <v>0.4</v>
      </c>
      <c r="L30" s="386">
        <v>0.5</v>
      </c>
      <c r="M30" s="386">
        <v>0.4</v>
      </c>
      <c r="N30" s="386">
        <v>0.5</v>
      </c>
      <c r="O30" s="386">
        <v>0.2</v>
      </c>
      <c r="P30" s="386">
        <v>0.3</v>
      </c>
      <c r="Q30" s="386"/>
      <c r="R30" s="396">
        <f t="shared" si="20"/>
        <v>0.43333333333333335</v>
      </c>
    </row>
    <row r="31" spans="1:21" ht="20.100000000000001" customHeight="1" thickBot="1" x14ac:dyDescent="0.25">
      <c r="A31" s="383"/>
      <c r="B31" s="383"/>
      <c r="C31" s="387" t="str">
        <f t="shared" ref="C31" si="21">IF(C28="","",IF(C28&gt;B28,"En alza", IF(C28&lt;B28, "En Baja", "Estable")))</f>
        <v>En Baja</v>
      </c>
      <c r="D31" s="387" t="str">
        <f t="shared" ref="D31:E31" si="22">IF(D28="","",IF(D28&gt;C28,"En alza", IF(D28&lt;C28, "En Baja", "Estable")))</f>
        <v>En alza</v>
      </c>
      <c r="E31" s="387" t="str">
        <f t="shared" si="22"/>
        <v>En alza</v>
      </c>
      <c r="F31" s="387" t="str">
        <f t="shared" ref="F31:P31" si="23">IF(F28="","",IF(F28&gt;E28,"En alza", IF(F28&lt;E28, "En Baja", "Estable")))</f>
        <v>En alza</v>
      </c>
      <c r="G31" s="387" t="str">
        <f t="shared" si="23"/>
        <v>Estable</v>
      </c>
      <c r="H31" s="387" t="str">
        <f t="shared" si="23"/>
        <v>En Baja</v>
      </c>
      <c r="I31" s="387" t="str">
        <f t="shared" si="23"/>
        <v>En alza</v>
      </c>
      <c r="J31" s="387" t="str">
        <f t="shared" si="23"/>
        <v>En Baja</v>
      </c>
      <c r="K31" s="387" t="str">
        <f t="shared" si="23"/>
        <v>Estable</v>
      </c>
      <c r="L31" s="387" t="str">
        <f t="shared" si="23"/>
        <v>En alza</v>
      </c>
      <c r="M31" s="387" t="str">
        <f t="shared" si="23"/>
        <v>En Baja</v>
      </c>
      <c r="N31" s="387" t="str">
        <f t="shared" si="23"/>
        <v>En alza</v>
      </c>
      <c r="O31" s="387" t="str">
        <f t="shared" si="23"/>
        <v>En Baja</v>
      </c>
      <c r="P31" s="387" t="str">
        <f t="shared" si="23"/>
        <v>En alza</v>
      </c>
      <c r="Q31" s="384"/>
      <c r="R31" s="388"/>
    </row>
    <row r="32" spans="1:21" ht="20.100000000000001" customHeight="1" x14ac:dyDescent="0.2">
      <c r="A32" s="381"/>
      <c r="B32" s="381" t="s">
        <v>4</v>
      </c>
      <c r="C32" s="382">
        <v>1</v>
      </c>
      <c r="D32" s="382">
        <v>1.2</v>
      </c>
      <c r="E32" s="382">
        <v>1.2</v>
      </c>
      <c r="F32" s="382">
        <v>1.35</v>
      </c>
      <c r="G32" s="382">
        <v>1.3</v>
      </c>
      <c r="H32" s="382">
        <v>1.2</v>
      </c>
      <c r="I32" s="382">
        <v>1.3</v>
      </c>
      <c r="J32" s="382">
        <v>1.2</v>
      </c>
      <c r="K32" s="382">
        <v>1.1000000000000001</v>
      </c>
      <c r="L32" s="382">
        <v>1.1000000000000001</v>
      </c>
      <c r="M32" s="382">
        <v>1.3</v>
      </c>
      <c r="N32" s="382">
        <v>1.3</v>
      </c>
      <c r="O32" s="382">
        <v>1</v>
      </c>
      <c r="P32" s="382">
        <v>1.1000000000000001</v>
      </c>
      <c r="Q32" s="382"/>
      <c r="R32" s="395">
        <f>IF(SUM(E32:Q32)=0,"",+AVERAGE(E32:Q32))</f>
        <v>1.2041666666666668</v>
      </c>
    </row>
    <row r="33" spans="1:18" ht="20.100000000000001" customHeight="1" x14ac:dyDescent="0.2">
      <c r="A33" s="383" t="s">
        <v>14</v>
      </c>
      <c r="B33" s="383" t="s">
        <v>6</v>
      </c>
      <c r="C33" s="384">
        <v>0.7</v>
      </c>
      <c r="D33" s="384">
        <v>0.9</v>
      </c>
      <c r="E33" s="384">
        <v>0.9</v>
      </c>
      <c r="F33" s="384">
        <v>1.05</v>
      </c>
      <c r="G33" s="384">
        <v>1</v>
      </c>
      <c r="H33" s="384">
        <v>0.9</v>
      </c>
      <c r="I33" s="384">
        <v>1</v>
      </c>
      <c r="J33" s="384">
        <v>0.9</v>
      </c>
      <c r="K33" s="384">
        <v>0.8</v>
      </c>
      <c r="L33" s="384">
        <v>0.8</v>
      </c>
      <c r="M33" s="384">
        <v>1</v>
      </c>
      <c r="N33" s="384">
        <v>1</v>
      </c>
      <c r="O33" s="384">
        <v>0.7</v>
      </c>
      <c r="P33" s="384">
        <v>0.8</v>
      </c>
      <c r="Q33" s="384"/>
      <c r="R33" s="388">
        <f t="shared" ref="R33:R34" si="24">IF(SUM(E33:Q33)=0,"",+AVERAGE(E33:Q33))</f>
        <v>0.90416666666666667</v>
      </c>
    </row>
    <row r="34" spans="1:18" ht="20.100000000000001" customHeight="1" thickBot="1" x14ac:dyDescent="0.25">
      <c r="A34" s="385"/>
      <c r="B34" s="385" t="s">
        <v>7</v>
      </c>
      <c r="C34" s="386">
        <v>0.4</v>
      </c>
      <c r="D34" s="386">
        <v>0.6</v>
      </c>
      <c r="E34" s="386">
        <v>0.6</v>
      </c>
      <c r="F34" s="386">
        <v>0.75</v>
      </c>
      <c r="G34" s="386">
        <v>0.7</v>
      </c>
      <c r="H34" s="386">
        <v>0.6</v>
      </c>
      <c r="I34" s="386">
        <v>0.7</v>
      </c>
      <c r="J34" s="386">
        <v>0.6</v>
      </c>
      <c r="K34" s="386">
        <v>0.5</v>
      </c>
      <c r="L34" s="386">
        <v>0.5</v>
      </c>
      <c r="M34" s="386">
        <v>0.7</v>
      </c>
      <c r="N34" s="386">
        <v>0.7</v>
      </c>
      <c r="O34" s="386">
        <v>0.4</v>
      </c>
      <c r="P34" s="386">
        <v>0.5</v>
      </c>
      <c r="Q34" s="386"/>
      <c r="R34" s="396">
        <f t="shared" si="24"/>
        <v>0.60416666666666663</v>
      </c>
    </row>
    <row r="35" spans="1:18" ht="20.100000000000001" customHeight="1" thickBot="1" x14ac:dyDescent="0.25">
      <c r="A35" s="383"/>
      <c r="B35" s="383"/>
      <c r="C35" s="387" t="str">
        <f t="shared" ref="C35" si="25">IF(C32="","",IF(C32&gt;B32,"En alza", IF(C32&lt;B32, "En Baja", "Estable")))</f>
        <v>En Baja</v>
      </c>
      <c r="D35" s="387" t="str">
        <f t="shared" ref="D35:E35" si="26">IF(D32="","",IF(D32&gt;C32,"En alza", IF(D32&lt;C32, "En Baja", "Estable")))</f>
        <v>En alza</v>
      </c>
      <c r="E35" s="387" t="str">
        <f t="shared" si="26"/>
        <v>Estable</v>
      </c>
      <c r="F35" s="387" t="str">
        <f t="shared" ref="F35:P35" si="27">IF(F32="","",IF(F32&gt;E32,"En alza", IF(F32&lt;E32, "En Baja", "Estable")))</f>
        <v>En alza</v>
      </c>
      <c r="G35" s="387" t="str">
        <f t="shared" si="27"/>
        <v>En Baja</v>
      </c>
      <c r="H35" s="387" t="str">
        <f t="shared" si="27"/>
        <v>En Baja</v>
      </c>
      <c r="I35" s="387" t="str">
        <f t="shared" si="27"/>
        <v>En alza</v>
      </c>
      <c r="J35" s="387" t="str">
        <f t="shared" si="27"/>
        <v>En Baja</v>
      </c>
      <c r="K35" s="387" t="str">
        <f t="shared" si="27"/>
        <v>En Baja</v>
      </c>
      <c r="L35" s="387" t="str">
        <f t="shared" si="27"/>
        <v>Estable</v>
      </c>
      <c r="M35" s="387" t="str">
        <f t="shared" si="27"/>
        <v>En alza</v>
      </c>
      <c r="N35" s="387" t="str">
        <f t="shared" si="27"/>
        <v>Estable</v>
      </c>
      <c r="O35" s="387" t="str">
        <f t="shared" si="27"/>
        <v>En Baja</v>
      </c>
      <c r="P35" s="387" t="str">
        <f t="shared" si="27"/>
        <v>En alza</v>
      </c>
      <c r="Q35" s="384"/>
      <c r="R35" s="388"/>
    </row>
    <row r="36" spans="1:18" ht="20.100000000000001" customHeight="1" x14ac:dyDescent="0.2">
      <c r="A36" s="381"/>
      <c r="B36" s="381" t="s">
        <v>4</v>
      </c>
      <c r="C36" s="382">
        <v>1.2</v>
      </c>
      <c r="D36" s="382">
        <v>1.5</v>
      </c>
      <c r="E36" s="382">
        <v>1.6</v>
      </c>
      <c r="F36" s="382">
        <v>1.4</v>
      </c>
      <c r="G36" s="382">
        <v>1.4</v>
      </c>
      <c r="H36" s="382">
        <v>1.5</v>
      </c>
      <c r="I36" s="382">
        <v>1.4</v>
      </c>
      <c r="J36" s="382">
        <v>1.5</v>
      </c>
      <c r="K36" s="382">
        <v>1.4</v>
      </c>
      <c r="L36" s="382">
        <v>1.4</v>
      </c>
      <c r="M36" s="382">
        <v>1.5</v>
      </c>
      <c r="N36" s="382">
        <v>1.4</v>
      </c>
      <c r="O36" s="382">
        <v>1.3</v>
      </c>
      <c r="P36" s="382">
        <v>1.3</v>
      </c>
      <c r="Q36" s="382"/>
      <c r="R36" s="395">
        <f>IF(SUM(E36:Q36)=0,"",+AVERAGE(E36:Q36))</f>
        <v>1.425</v>
      </c>
    </row>
    <row r="37" spans="1:18" ht="20.100000000000001" customHeight="1" x14ac:dyDescent="0.2">
      <c r="A37" s="383" t="s">
        <v>16</v>
      </c>
      <c r="B37" s="383" t="s">
        <v>6</v>
      </c>
      <c r="C37" s="384">
        <v>0.9</v>
      </c>
      <c r="D37" s="384">
        <v>1.2</v>
      </c>
      <c r="E37" s="384">
        <v>1.3</v>
      </c>
      <c r="F37" s="384">
        <v>1.1000000000000001</v>
      </c>
      <c r="G37" s="384">
        <v>1.1000000000000001</v>
      </c>
      <c r="H37" s="384">
        <v>1.2</v>
      </c>
      <c r="I37" s="384">
        <v>1.1000000000000001</v>
      </c>
      <c r="J37" s="384">
        <v>1.2</v>
      </c>
      <c r="K37" s="384">
        <v>1.1000000000000001</v>
      </c>
      <c r="L37" s="384">
        <v>1.1000000000000001</v>
      </c>
      <c r="M37" s="384">
        <v>1.2</v>
      </c>
      <c r="N37" s="384">
        <v>1.1000000000000001</v>
      </c>
      <c r="O37" s="384">
        <v>1</v>
      </c>
      <c r="P37" s="384">
        <v>1</v>
      </c>
      <c r="Q37" s="384"/>
      <c r="R37" s="388">
        <f t="shared" ref="R37:R38" si="28">IF(SUM(E37:Q37)=0,"",+AVERAGE(E37:Q37))</f>
        <v>1.125</v>
      </c>
    </row>
    <row r="38" spans="1:18" ht="20.100000000000001" customHeight="1" thickBot="1" x14ac:dyDescent="0.25">
      <c r="A38" s="383"/>
      <c r="B38" s="383" t="s">
        <v>7</v>
      </c>
      <c r="C38" s="386">
        <v>0.6</v>
      </c>
      <c r="D38" s="386">
        <v>0.9</v>
      </c>
      <c r="E38" s="386">
        <v>1</v>
      </c>
      <c r="F38" s="386">
        <v>0.8</v>
      </c>
      <c r="G38" s="386">
        <v>0.8</v>
      </c>
      <c r="H38" s="386">
        <v>0.9</v>
      </c>
      <c r="I38" s="386">
        <v>0.8</v>
      </c>
      <c r="J38" s="386">
        <v>0.9</v>
      </c>
      <c r="K38" s="386">
        <v>0.8</v>
      </c>
      <c r="L38" s="386">
        <v>0.8</v>
      </c>
      <c r="M38" s="386">
        <v>0.9</v>
      </c>
      <c r="N38" s="386">
        <v>0.8</v>
      </c>
      <c r="O38" s="386">
        <v>0.7</v>
      </c>
      <c r="P38" s="386">
        <v>0.7</v>
      </c>
      <c r="Q38" s="386"/>
      <c r="R38" s="396">
        <f t="shared" si="28"/>
        <v>0.82499999999999984</v>
      </c>
    </row>
    <row r="39" spans="1:18" ht="20.100000000000001" customHeight="1" thickBot="1" x14ac:dyDescent="0.25">
      <c r="A39" s="397"/>
      <c r="B39" s="398"/>
      <c r="C39" s="399" t="str">
        <f t="shared" ref="C39" si="29">IF(C36="","",IF(C36&gt;B36,"En alza", IF(C36&lt;B36, "En Baja", "Estable")))</f>
        <v>En Baja</v>
      </c>
      <c r="D39" s="399" t="str">
        <f t="shared" ref="D39:E39" si="30">IF(D36="","",IF(D36&gt;C36,"En alza", IF(D36&lt;C36, "En Baja", "Estable")))</f>
        <v>En alza</v>
      </c>
      <c r="E39" s="399" t="str">
        <f t="shared" si="30"/>
        <v>En alza</v>
      </c>
      <c r="F39" s="399" t="str">
        <f t="shared" ref="F39:P39" si="31">IF(F36="","",IF(F36&gt;E36,"En alza", IF(F36&lt;E36, "En Baja", "Estable")))</f>
        <v>En Baja</v>
      </c>
      <c r="G39" s="399" t="str">
        <f t="shared" si="31"/>
        <v>Estable</v>
      </c>
      <c r="H39" s="399" t="str">
        <f t="shared" si="31"/>
        <v>En alza</v>
      </c>
      <c r="I39" s="399" t="str">
        <f t="shared" si="31"/>
        <v>En Baja</v>
      </c>
      <c r="J39" s="399" t="str">
        <f t="shared" si="31"/>
        <v>En alza</v>
      </c>
      <c r="K39" s="399" t="str">
        <f t="shared" si="31"/>
        <v>En Baja</v>
      </c>
      <c r="L39" s="399" t="str">
        <f t="shared" si="31"/>
        <v>Estable</v>
      </c>
      <c r="M39" s="399" t="str">
        <f t="shared" si="31"/>
        <v>En alza</v>
      </c>
      <c r="N39" s="399" t="str">
        <f t="shared" si="31"/>
        <v>En Baja</v>
      </c>
      <c r="O39" s="399" t="str">
        <f t="shared" si="31"/>
        <v>En Baja</v>
      </c>
      <c r="P39" s="399" t="str">
        <f t="shared" si="31"/>
        <v>Estable</v>
      </c>
      <c r="Q39" s="400"/>
      <c r="R39" s="401"/>
    </row>
    <row r="40" spans="1:18" ht="20.100000000000001" customHeight="1" x14ac:dyDescent="0.2">
      <c r="A40" s="383"/>
      <c r="B40" s="383" t="s">
        <v>4</v>
      </c>
      <c r="C40" s="382">
        <v>2</v>
      </c>
      <c r="D40" s="382">
        <v>1.5</v>
      </c>
      <c r="E40" s="382">
        <v>1.6</v>
      </c>
      <c r="F40" s="382">
        <v>1.8</v>
      </c>
      <c r="G40" s="382">
        <v>1.8</v>
      </c>
      <c r="H40" s="382">
        <v>1.5</v>
      </c>
      <c r="I40" s="382">
        <v>1.6</v>
      </c>
      <c r="J40" s="382">
        <v>1.6</v>
      </c>
      <c r="K40" s="382">
        <v>1.5</v>
      </c>
      <c r="L40" s="382">
        <v>1.5</v>
      </c>
      <c r="M40" s="382">
        <v>1.5</v>
      </c>
      <c r="N40" s="382">
        <v>1.5</v>
      </c>
      <c r="O40" s="382">
        <v>1.4</v>
      </c>
      <c r="P40" s="382">
        <v>1.8</v>
      </c>
      <c r="Q40" s="382"/>
      <c r="R40" s="395">
        <f>IF(SUM(E40:Q40)=0,"",+AVERAGE(E40:Q40))</f>
        <v>1.5916666666666668</v>
      </c>
    </row>
    <row r="41" spans="1:18" ht="20.100000000000001" customHeight="1" x14ac:dyDescent="0.2">
      <c r="A41" s="383" t="s">
        <v>13</v>
      </c>
      <c r="B41" s="383" t="s">
        <v>6</v>
      </c>
      <c r="C41" s="384">
        <v>1.7</v>
      </c>
      <c r="D41" s="384">
        <v>1.2</v>
      </c>
      <c r="E41" s="384">
        <v>1.3</v>
      </c>
      <c r="F41" s="384">
        <v>1.5</v>
      </c>
      <c r="G41" s="384">
        <v>1.5</v>
      </c>
      <c r="H41" s="384">
        <v>1.2</v>
      </c>
      <c r="I41" s="384">
        <v>1.3</v>
      </c>
      <c r="J41" s="384">
        <v>1.3</v>
      </c>
      <c r="K41" s="384">
        <v>1.2</v>
      </c>
      <c r="L41" s="384">
        <v>1.2</v>
      </c>
      <c r="M41" s="384">
        <v>1.2</v>
      </c>
      <c r="N41" s="384">
        <v>1.2</v>
      </c>
      <c r="O41" s="384">
        <v>1.1000000000000001</v>
      </c>
      <c r="P41" s="384">
        <v>1.5</v>
      </c>
      <c r="Q41" s="384"/>
      <c r="R41" s="388">
        <f t="shared" ref="R41:R42" si="32">IF(SUM(E41:Q41)=0,"",+AVERAGE(E41:Q41))</f>
        <v>1.2916666666666663</v>
      </c>
    </row>
    <row r="42" spans="1:18" ht="20.100000000000001" customHeight="1" thickBot="1" x14ac:dyDescent="0.25">
      <c r="A42" s="383"/>
      <c r="B42" s="383" t="s">
        <v>7</v>
      </c>
      <c r="C42" s="386">
        <v>1.4</v>
      </c>
      <c r="D42" s="386">
        <v>0.9</v>
      </c>
      <c r="E42" s="386">
        <v>1.1000000000000001</v>
      </c>
      <c r="F42" s="386">
        <v>1.2</v>
      </c>
      <c r="G42" s="386">
        <v>1.2</v>
      </c>
      <c r="H42" s="386">
        <v>0.9</v>
      </c>
      <c r="I42" s="386">
        <v>1</v>
      </c>
      <c r="J42" s="386">
        <v>1</v>
      </c>
      <c r="K42" s="386">
        <v>0.9</v>
      </c>
      <c r="L42" s="386">
        <v>0.9</v>
      </c>
      <c r="M42" s="386">
        <v>0.9</v>
      </c>
      <c r="N42" s="386">
        <v>0.9</v>
      </c>
      <c r="O42" s="386">
        <v>0.8</v>
      </c>
      <c r="P42" s="386">
        <v>1.2</v>
      </c>
      <c r="Q42" s="386"/>
      <c r="R42" s="396">
        <f t="shared" si="32"/>
        <v>1.0000000000000002</v>
      </c>
    </row>
    <row r="43" spans="1:18" ht="20.100000000000001" customHeight="1" thickBot="1" x14ac:dyDescent="0.25">
      <c r="A43" s="397"/>
      <c r="B43" s="398"/>
      <c r="C43" s="399" t="str">
        <f t="shared" ref="C43" si="33">IF(C40="","",IF(C40&gt;B40,"En alza", IF(C40&lt;B40, "En Baja", "Estable")))</f>
        <v>En Baja</v>
      </c>
      <c r="D43" s="399" t="str">
        <f t="shared" ref="D43:E43" si="34">IF(D40="","",IF(D40&gt;C40,"En alza", IF(D40&lt;C40, "En Baja", "Estable")))</f>
        <v>En Baja</v>
      </c>
      <c r="E43" s="399" t="str">
        <f t="shared" si="34"/>
        <v>En alza</v>
      </c>
      <c r="F43" s="399" t="str">
        <f t="shared" ref="F43:P43" si="35">IF(F40="","",IF(F40&gt;E40,"En alza", IF(F40&lt;E40, "En Baja", "Estable")))</f>
        <v>En alza</v>
      </c>
      <c r="G43" s="399" t="str">
        <f t="shared" si="35"/>
        <v>Estable</v>
      </c>
      <c r="H43" s="399" t="str">
        <f t="shared" si="35"/>
        <v>En Baja</v>
      </c>
      <c r="I43" s="399" t="str">
        <f t="shared" si="35"/>
        <v>En alza</v>
      </c>
      <c r="J43" s="399" t="str">
        <f t="shared" si="35"/>
        <v>Estable</v>
      </c>
      <c r="K43" s="399" t="str">
        <f t="shared" si="35"/>
        <v>En Baja</v>
      </c>
      <c r="L43" s="399" t="str">
        <f t="shared" si="35"/>
        <v>Estable</v>
      </c>
      <c r="M43" s="399" t="str">
        <f t="shared" si="35"/>
        <v>Estable</v>
      </c>
      <c r="N43" s="399" t="str">
        <f t="shared" si="35"/>
        <v>Estable</v>
      </c>
      <c r="O43" s="399" t="str">
        <f t="shared" si="35"/>
        <v>En Baja</v>
      </c>
      <c r="P43" s="399" t="str">
        <f t="shared" si="35"/>
        <v>En alza</v>
      </c>
      <c r="Q43" s="400"/>
      <c r="R43" s="401"/>
    </row>
    <row r="44" spans="1:18" ht="20.100000000000001" customHeight="1" x14ac:dyDescent="0.2">
      <c r="A44" s="383"/>
      <c r="B44" s="383" t="s">
        <v>4</v>
      </c>
      <c r="C44" s="382">
        <v>1.8</v>
      </c>
      <c r="D44" s="382">
        <v>1.8</v>
      </c>
      <c r="E44" s="382">
        <v>1.8</v>
      </c>
      <c r="F44" s="382">
        <v>1.8</v>
      </c>
      <c r="G44" s="382">
        <v>1.8</v>
      </c>
      <c r="H44" s="382">
        <v>1.7</v>
      </c>
      <c r="I44" s="382">
        <v>1.8</v>
      </c>
      <c r="J44" s="382">
        <v>1.8</v>
      </c>
      <c r="K44" s="382">
        <v>1.7</v>
      </c>
      <c r="L44" s="382">
        <v>1.8</v>
      </c>
      <c r="M44" s="382">
        <v>1.7</v>
      </c>
      <c r="N44" s="382">
        <v>1.8</v>
      </c>
      <c r="O44" s="382">
        <v>1.5</v>
      </c>
      <c r="P44" s="382">
        <v>1.7</v>
      </c>
      <c r="Q44" s="382"/>
      <c r="R44" s="388">
        <f>IF(SUM(E44:Q44)=0,"",+AVERAGE(E44:Q44))</f>
        <v>1.7416666666666665</v>
      </c>
    </row>
    <row r="45" spans="1:18" ht="20.100000000000001" customHeight="1" x14ac:dyDescent="0.2">
      <c r="A45" s="383" t="s">
        <v>40</v>
      </c>
      <c r="B45" s="383" t="s">
        <v>6</v>
      </c>
      <c r="C45" s="384">
        <v>1.5</v>
      </c>
      <c r="D45" s="384">
        <v>1.5</v>
      </c>
      <c r="E45" s="384">
        <v>1.5</v>
      </c>
      <c r="F45" s="384">
        <v>1.5</v>
      </c>
      <c r="G45" s="384">
        <v>1.5</v>
      </c>
      <c r="H45" s="384">
        <v>1.4</v>
      </c>
      <c r="I45" s="384">
        <v>1.5</v>
      </c>
      <c r="J45" s="384">
        <v>1.5</v>
      </c>
      <c r="K45" s="384">
        <v>1.4</v>
      </c>
      <c r="L45" s="384">
        <v>1.5</v>
      </c>
      <c r="M45" s="384">
        <v>1.4</v>
      </c>
      <c r="N45" s="384">
        <v>1.5</v>
      </c>
      <c r="O45" s="384">
        <v>1.2</v>
      </c>
      <c r="P45" s="384">
        <v>1.4</v>
      </c>
      <c r="Q45" s="384"/>
      <c r="R45" s="388">
        <f t="shared" ref="R45:R46" si="36">IF(SUM(E45:Q45)=0,"",+AVERAGE(E45:Q45))</f>
        <v>1.4416666666666667</v>
      </c>
    </row>
    <row r="46" spans="1:18" ht="20.100000000000001" customHeight="1" thickBot="1" x14ac:dyDescent="0.25">
      <c r="A46" s="383"/>
      <c r="B46" s="383" t="s">
        <v>7</v>
      </c>
      <c r="C46" s="386">
        <v>1.2</v>
      </c>
      <c r="D46" s="386">
        <v>1.2</v>
      </c>
      <c r="E46" s="386">
        <v>1.2</v>
      </c>
      <c r="F46" s="386">
        <v>1.2</v>
      </c>
      <c r="G46" s="386">
        <v>1.2</v>
      </c>
      <c r="H46" s="386">
        <v>1.1000000000000001</v>
      </c>
      <c r="I46" s="386">
        <v>1.2</v>
      </c>
      <c r="J46" s="386">
        <v>1.2</v>
      </c>
      <c r="K46" s="386">
        <v>1.1000000000000001</v>
      </c>
      <c r="L46" s="386">
        <v>1.2</v>
      </c>
      <c r="M46" s="386">
        <v>1.1000000000000001</v>
      </c>
      <c r="N46" s="386">
        <v>1.2</v>
      </c>
      <c r="O46" s="386">
        <v>0.9</v>
      </c>
      <c r="P46" s="386">
        <v>1.3</v>
      </c>
      <c r="Q46" s="386"/>
      <c r="R46" s="388">
        <f t="shared" si="36"/>
        <v>1.1583333333333332</v>
      </c>
    </row>
    <row r="47" spans="1:18" ht="20.100000000000001" customHeight="1" thickBot="1" x14ac:dyDescent="0.25">
      <c r="A47" s="397"/>
      <c r="B47" s="398"/>
      <c r="C47" s="399" t="str">
        <f t="shared" ref="C47" si="37">IF(C44="","",IF(C44&gt;B44,"En alza", IF(C44&lt;B44, "En Baja", "Estable")))</f>
        <v>En Baja</v>
      </c>
      <c r="D47" s="399" t="str">
        <f t="shared" ref="D47:E47" si="38">IF(D44="","",IF(D44&gt;C44,"En alza", IF(D44&lt;C44, "En Baja", "Estable")))</f>
        <v>Estable</v>
      </c>
      <c r="E47" s="399" t="str">
        <f t="shared" si="38"/>
        <v>Estable</v>
      </c>
      <c r="F47" s="399" t="str">
        <f t="shared" ref="F47:P47" si="39">IF(F44="","",IF(F44&gt;E44,"En alza", IF(F44&lt;E44, "En Baja", "Estable")))</f>
        <v>Estable</v>
      </c>
      <c r="G47" s="399" t="str">
        <f t="shared" si="39"/>
        <v>Estable</v>
      </c>
      <c r="H47" s="399" t="str">
        <f t="shared" si="39"/>
        <v>En Baja</v>
      </c>
      <c r="I47" s="399" t="str">
        <f t="shared" si="39"/>
        <v>En alza</v>
      </c>
      <c r="J47" s="399" t="str">
        <f t="shared" si="39"/>
        <v>Estable</v>
      </c>
      <c r="K47" s="399" t="str">
        <f t="shared" si="39"/>
        <v>En Baja</v>
      </c>
      <c r="L47" s="399" t="str">
        <f t="shared" si="39"/>
        <v>En alza</v>
      </c>
      <c r="M47" s="399" t="str">
        <f t="shared" si="39"/>
        <v>En Baja</v>
      </c>
      <c r="N47" s="399" t="str">
        <f t="shared" si="39"/>
        <v>En alza</v>
      </c>
      <c r="O47" s="399" t="str">
        <f t="shared" si="39"/>
        <v>En Baja</v>
      </c>
      <c r="P47" s="399" t="str">
        <f t="shared" si="39"/>
        <v>En alza</v>
      </c>
      <c r="Q47" s="400"/>
      <c r="R47" s="402"/>
    </row>
    <row r="48" spans="1:18" ht="20.100000000000001" customHeight="1" x14ac:dyDescent="0.2">
      <c r="A48" s="383"/>
      <c r="B48" s="383" t="s">
        <v>4</v>
      </c>
      <c r="C48" s="384">
        <v>2.7</v>
      </c>
      <c r="D48" s="384">
        <v>3</v>
      </c>
      <c r="E48" s="384">
        <v>3</v>
      </c>
      <c r="F48" s="384">
        <v>2.8</v>
      </c>
      <c r="G48" s="384">
        <v>3.5</v>
      </c>
      <c r="H48" s="384">
        <v>3.5</v>
      </c>
      <c r="I48" s="384">
        <v>3.3</v>
      </c>
      <c r="J48" s="384">
        <v>3</v>
      </c>
      <c r="K48" s="384">
        <v>3</v>
      </c>
      <c r="L48" s="384">
        <v>3</v>
      </c>
      <c r="M48" s="384">
        <v>2.6</v>
      </c>
      <c r="N48" s="384">
        <v>2.5</v>
      </c>
      <c r="O48" s="384">
        <v>2.5</v>
      </c>
      <c r="P48" s="384">
        <v>2.2999999999999998</v>
      </c>
      <c r="Q48" s="384"/>
      <c r="R48" s="388">
        <f>IF(SUM(E48:Q48)=0,"",+AVERAGE(E48:Q48))</f>
        <v>2.9166666666666665</v>
      </c>
    </row>
    <row r="49" spans="1:18" ht="20.100000000000001" customHeight="1" x14ac:dyDescent="0.2">
      <c r="A49" s="383" t="s">
        <v>45</v>
      </c>
      <c r="B49" s="383" t="s">
        <v>6</v>
      </c>
      <c r="C49" s="384">
        <v>2.4</v>
      </c>
      <c r="D49" s="384">
        <v>2.7</v>
      </c>
      <c r="E49" s="384">
        <v>2.7</v>
      </c>
      <c r="F49" s="384">
        <v>2.5</v>
      </c>
      <c r="G49" s="384">
        <v>3.2</v>
      </c>
      <c r="H49" s="384">
        <v>3.2</v>
      </c>
      <c r="I49" s="384">
        <v>3</v>
      </c>
      <c r="J49" s="384">
        <v>2.7</v>
      </c>
      <c r="K49" s="384">
        <v>2.7</v>
      </c>
      <c r="L49" s="384">
        <v>2.7</v>
      </c>
      <c r="M49" s="384">
        <v>2.2999999999999998</v>
      </c>
      <c r="N49" s="384">
        <v>2.2000000000000002</v>
      </c>
      <c r="O49" s="384">
        <v>2.2000000000000002</v>
      </c>
      <c r="P49" s="384">
        <v>2</v>
      </c>
      <c r="Q49" s="384"/>
      <c r="R49" s="388">
        <f t="shared" ref="R49:R50" si="40">IF(SUM(E49:Q49)=0,"",+AVERAGE(E49:Q49))</f>
        <v>2.6166666666666667</v>
      </c>
    </row>
    <row r="50" spans="1:18" ht="20.100000000000001" customHeight="1" thickBot="1" x14ac:dyDescent="0.25">
      <c r="A50" s="383"/>
      <c r="B50" s="383" t="s">
        <v>7</v>
      </c>
      <c r="C50" s="384">
        <v>2.1</v>
      </c>
      <c r="D50" s="384">
        <v>2.4</v>
      </c>
      <c r="E50" s="384">
        <v>2.4</v>
      </c>
      <c r="F50" s="384">
        <v>2.2000000000000002</v>
      </c>
      <c r="G50" s="384">
        <v>2.9</v>
      </c>
      <c r="H50" s="384">
        <v>2.9</v>
      </c>
      <c r="I50" s="384">
        <v>2.7</v>
      </c>
      <c r="J50" s="384">
        <v>2.4</v>
      </c>
      <c r="K50" s="384">
        <v>2.4</v>
      </c>
      <c r="L50" s="384">
        <v>2.4</v>
      </c>
      <c r="M50" s="384">
        <v>2</v>
      </c>
      <c r="N50" s="384">
        <v>1.9</v>
      </c>
      <c r="O50" s="384">
        <v>1.9</v>
      </c>
      <c r="P50" s="384">
        <v>1.7</v>
      </c>
      <c r="Q50" s="384"/>
      <c r="R50" s="388">
        <f t="shared" si="40"/>
        <v>2.3166666666666664</v>
      </c>
    </row>
    <row r="51" spans="1:18" ht="20.100000000000001" customHeight="1" thickBot="1" x14ac:dyDescent="0.25">
      <c r="A51" s="403"/>
      <c r="B51" s="404"/>
      <c r="C51" s="405" t="str">
        <f t="shared" ref="C51" si="41">IF(C48="","",IF(C48&gt;B48,"En alza", IF(C48&lt;B48, "En Baja", "Estable")))</f>
        <v>En Baja</v>
      </c>
      <c r="D51" s="405" t="str">
        <f t="shared" ref="D51:E51" si="42">IF(D48="","",IF(D48&gt;C48,"En alza", IF(D48&lt;C48, "En Baja", "Estable")))</f>
        <v>En alza</v>
      </c>
      <c r="E51" s="405" t="str">
        <f t="shared" si="42"/>
        <v>Estable</v>
      </c>
      <c r="F51" s="405" t="str">
        <f t="shared" ref="F51:P51" si="43">IF(F48="","",IF(F48&gt;E48,"En alza", IF(F48&lt;E48, "En Baja", "Estable")))</f>
        <v>En Baja</v>
      </c>
      <c r="G51" s="405" t="str">
        <f t="shared" si="43"/>
        <v>En alza</v>
      </c>
      <c r="H51" s="405" t="str">
        <f t="shared" si="43"/>
        <v>Estable</v>
      </c>
      <c r="I51" s="405" t="str">
        <f t="shared" si="43"/>
        <v>En Baja</v>
      </c>
      <c r="J51" s="405" t="str">
        <f t="shared" si="43"/>
        <v>En Baja</v>
      </c>
      <c r="K51" s="405" t="str">
        <f t="shared" si="43"/>
        <v>Estable</v>
      </c>
      <c r="L51" s="405" t="str">
        <f t="shared" si="43"/>
        <v>Estable</v>
      </c>
      <c r="M51" s="405" t="str">
        <f t="shared" si="43"/>
        <v>En Baja</v>
      </c>
      <c r="N51" s="405" t="str">
        <f t="shared" si="43"/>
        <v>En Baja</v>
      </c>
      <c r="O51" s="405" t="str">
        <f t="shared" si="43"/>
        <v>Estable</v>
      </c>
      <c r="P51" s="405" t="str">
        <f t="shared" si="43"/>
        <v>En Baja</v>
      </c>
      <c r="Q51" s="406"/>
      <c r="R51" s="407"/>
    </row>
    <row r="52" spans="1:18" ht="9.9499999999999993" customHeight="1" x14ac:dyDescent="0.2">
      <c r="A52" s="380" t="s">
        <v>39</v>
      </c>
      <c r="B52" s="293"/>
      <c r="C52" s="206"/>
      <c r="D52" s="206"/>
      <c r="E52" s="206"/>
      <c r="F52" s="379"/>
      <c r="G52" s="206"/>
      <c r="H52" s="206"/>
      <c r="I52" s="206"/>
      <c r="J52" s="206"/>
      <c r="K52" s="206"/>
      <c r="L52" s="206"/>
      <c r="M52" s="206"/>
      <c r="N52" s="293"/>
      <c r="O52" s="293"/>
      <c r="P52" s="293"/>
      <c r="Q52" s="293"/>
      <c r="R52" s="293"/>
    </row>
    <row r="53" spans="1:18" ht="9.9499999999999993" customHeight="1" x14ac:dyDescent="0.2">
      <c r="A53" s="380" t="s">
        <v>42</v>
      </c>
      <c r="B53" s="293"/>
      <c r="C53" s="206"/>
      <c r="D53" s="206"/>
      <c r="E53" s="206"/>
      <c r="F53" s="379"/>
      <c r="G53" s="206"/>
      <c r="H53" s="206"/>
      <c r="I53" s="206"/>
      <c r="J53" s="206"/>
      <c r="K53" s="206"/>
      <c r="L53" s="206"/>
      <c r="M53" s="206"/>
      <c r="N53" s="293"/>
      <c r="O53" s="293"/>
      <c r="P53" s="293"/>
      <c r="Q53" s="293"/>
      <c r="R53" s="293"/>
    </row>
    <row r="54" spans="1:18" x14ac:dyDescent="0.2">
      <c r="A54" s="293"/>
      <c r="B54" s="293"/>
      <c r="C54" s="206"/>
      <c r="D54" s="206"/>
      <c r="E54" s="206"/>
      <c r="F54" s="379"/>
      <c r="G54" s="206"/>
      <c r="H54" s="206"/>
      <c r="I54" s="206"/>
      <c r="J54" s="206"/>
      <c r="K54" s="206"/>
      <c r="L54" s="206"/>
      <c r="M54" s="206"/>
      <c r="N54" s="293"/>
      <c r="O54" s="293"/>
      <c r="P54" s="293"/>
      <c r="Q54" s="293"/>
      <c r="R54" s="293"/>
    </row>
    <row r="55" spans="1:18" x14ac:dyDescent="0.2">
      <c r="A55" s="293"/>
      <c r="B55" s="293"/>
      <c r="C55" s="293"/>
      <c r="D55" s="206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</row>
    <row r="56" spans="1:18" x14ac:dyDescent="0.2">
      <c r="A56" s="293"/>
      <c r="B56" s="293"/>
      <c r="C56" s="206"/>
      <c r="D56" s="206"/>
      <c r="E56" s="206"/>
      <c r="F56" s="379"/>
      <c r="G56" s="206"/>
      <c r="H56" s="206"/>
      <c r="I56" s="206"/>
      <c r="J56" s="206"/>
      <c r="K56" s="206"/>
      <c r="L56" s="206"/>
      <c r="M56" s="206"/>
      <c r="N56" s="293"/>
      <c r="O56" s="293"/>
      <c r="P56" s="293"/>
      <c r="Q56" s="293"/>
      <c r="R56" s="293"/>
    </row>
    <row r="57" spans="1:18" x14ac:dyDescent="0.2">
      <c r="A57" s="293"/>
      <c r="B57" s="293"/>
      <c r="C57" s="206"/>
      <c r="D57" s="206"/>
      <c r="E57" s="206"/>
      <c r="F57" s="379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</row>
    <row r="58" spans="1:18" x14ac:dyDescent="0.2">
      <c r="A58" s="293"/>
      <c r="B58" s="293"/>
      <c r="C58" s="206"/>
      <c r="D58" s="206"/>
      <c r="E58" s="206"/>
      <c r="F58" s="379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</row>
    <row r="59" spans="1:18" x14ac:dyDescent="0.2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</row>
    <row r="60" spans="1:18" x14ac:dyDescent="0.2">
      <c r="A60" s="293"/>
      <c r="B60" s="293"/>
      <c r="C60" s="206"/>
      <c r="D60" s="206"/>
      <c r="E60" s="206"/>
      <c r="F60" s="379"/>
      <c r="G60" s="206"/>
      <c r="H60" s="206"/>
      <c r="I60" s="206"/>
      <c r="J60" s="206"/>
      <c r="K60" s="206"/>
      <c r="L60" s="206"/>
      <c r="M60" s="206"/>
      <c r="N60" s="293"/>
      <c r="O60" s="293"/>
      <c r="P60" s="293"/>
      <c r="Q60" s="293"/>
      <c r="R60" s="293"/>
    </row>
    <row r="61" spans="1:18" x14ac:dyDescent="0.2">
      <c r="A61" s="293"/>
      <c r="B61" s="293"/>
      <c r="C61" s="206"/>
      <c r="D61" s="206"/>
      <c r="E61" s="206"/>
      <c r="F61" s="379"/>
      <c r="G61" s="206"/>
      <c r="H61" s="206"/>
      <c r="I61" s="206"/>
      <c r="J61" s="206"/>
      <c r="K61" s="206"/>
      <c r="L61" s="206"/>
      <c r="M61" s="206"/>
      <c r="N61" s="293"/>
      <c r="O61" s="293"/>
      <c r="P61" s="293"/>
      <c r="Q61" s="293"/>
      <c r="R61" s="293"/>
    </row>
    <row r="62" spans="1:18" x14ac:dyDescent="0.2">
      <c r="A62" s="293"/>
      <c r="B62" s="293"/>
      <c r="C62" s="206"/>
      <c r="D62" s="206"/>
      <c r="E62" s="206"/>
      <c r="F62" s="379"/>
      <c r="G62" s="206"/>
      <c r="H62" s="206"/>
      <c r="I62" s="206"/>
      <c r="J62" s="206"/>
      <c r="K62" s="206"/>
      <c r="L62" s="206"/>
      <c r="M62" s="206"/>
      <c r="N62" s="293"/>
      <c r="O62" s="293"/>
      <c r="P62" s="293"/>
      <c r="Q62" s="293"/>
      <c r="R62" s="293"/>
    </row>
    <row r="63" spans="1:18" x14ac:dyDescent="0.2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</row>
    <row r="64" spans="1:18" x14ac:dyDescent="0.2">
      <c r="A64" s="293"/>
      <c r="B64" s="293"/>
      <c r="C64" s="206"/>
      <c r="D64" s="206"/>
      <c r="E64" s="206"/>
      <c r="F64" s="379"/>
      <c r="G64" s="206"/>
      <c r="H64" s="206"/>
      <c r="I64" s="206"/>
      <c r="J64" s="206"/>
      <c r="K64" s="206"/>
      <c r="L64" s="206"/>
      <c r="M64" s="206"/>
      <c r="N64" s="293"/>
      <c r="O64" s="293"/>
      <c r="P64" s="293"/>
      <c r="Q64" s="293"/>
      <c r="R64" s="293"/>
    </row>
    <row r="65" spans="1:18" x14ac:dyDescent="0.2">
      <c r="A65" s="293"/>
      <c r="B65" s="293"/>
      <c r="C65" s="206"/>
      <c r="D65" s="206"/>
      <c r="E65" s="206"/>
      <c r="F65" s="379"/>
      <c r="G65" s="206"/>
      <c r="H65" s="206"/>
      <c r="I65" s="206"/>
      <c r="J65" s="206"/>
      <c r="K65" s="206"/>
      <c r="L65" s="206"/>
      <c r="M65" s="206"/>
      <c r="N65" s="293"/>
      <c r="O65" s="293"/>
      <c r="P65" s="293"/>
      <c r="Q65" s="293"/>
      <c r="R65" s="293"/>
    </row>
    <row r="66" spans="1:18" x14ac:dyDescent="0.2">
      <c r="A66" s="293"/>
      <c r="B66" s="293"/>
      <c r="C66" s="206"/>
      <c r="D66" s="206"/>
      <c r="E66" s="206"/>
      <c r="F66" s="379"/>
      <c r="G66" s="206"/>
      <c r="H66" s="206"/>
      <c r="I66" s="206"/>
      <c r="J66" s="206"/>
      <c r="K66" s="206"/>
      <c r="L66" s="206"/>
      <c r="M66" s="206"/>
      <c r="N66" s="293"/>
      <c r="O66" s="293"/>
      <c r="P66" s="293"/>
      <c r="Q66" s="293"/>
      <c r="R66" s="293"/>
    </row>
    <row r="67" spans="1:18" x14ac:dyDescent="0.2">
      <c r="A67" s="293"/>
      <c r="B67" s="293"/>
      <c r="C67" s="206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</row>
  </sheetData>
  <mergeCells count="3">
    <mergeCell ref="A3:R3"/>
    <mergeCell ref="A1:R1"/>
    <mergeCell ref="A2:R2"/>
  </mergeCells>
  <phoneticPr fontId="2" type="noConversion"/>
  <printOptions verticalCentered="1"/>
  <pageMargins left="0" right="0" top="0" bottom="0" header="0" footer="0"/>
  <pageSetup paperSize="9" scale="63" firstPageNumber="0" fitToHeight="0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A6C3-BF9D-473A-8AB5-8AC27F713A91}">
  <sheetPr>
    <pageSetUpPr fitToPage="1"/>
  </sheetPr>
  <dimension ref="A1:U67"/>
  <sheetViews>
    <sheetView showGridLines="0" zoomScaleNormal="100" workbookViewId="0">
      <selection activeCell="C5" sqref="C5"/>
    </sheetView>
  </sheetViews>
  <sheetFormatPr baseColWidth="10" defaultRowHeight="12" x14ac:dyDescent="0.2"/>
  <cols>
    <col min="1" max="1" width="14.5703125" style="267" customWidth="1"/>
    <col min="2" max="2" width="7.140625" style="267" customWidth="1"/>
    <col min="3" max="16" width="9.7109375" style="267" customWidth="1"/>
    <col min="17" max="17" width="0.140625" style="267" customWidth="1"/>
    <col min="18" max="18" width="6.140625" style="267" customWidth="1"/>
    <col min="19" max="16384" width="11.42578125" style="267"/>
  </cols>
  <sheetData>
    <row r="1" spans="1:21" ht="15" customHeight="1" x14ac:dyDescent="0.2">
      <c r="A1" s="471" t="s">
        <v>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3"/>
    </row>
    <row r="2" spans="1:21" ht="15" customHeight="1" x14ac:dyDescent="0.2">
      <c r="A2" s="474" t="s">
        <v>46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6"/>
    </row>
    <row r="3" spans="1:21" ht="15" customHeight="1" x14ac:dyDescent="0.2">
      <c r="A3" s="468" t="s">
        <v>66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70"/>
    </row>
    <row r="4" spans="1:21" ht="33.75" customHeight="1" thickBot="1" x14ac:dyDescent="0.25">
      <c r="A4" s="375"/>
      <c r="B4" s="375"/>
      <c r="C4" s="375"/>
      <c r="D4" s="375"/>
      <c r="E4" s="375"/>
      <c r="F4" s="376"/>
      <c r="G4" s="376"/>
      <c r="H4" s="377"/>
      <c r="I4" s="377"/>
      <c r="J4" s="377"/>
      <c r="K4" s="377"/>
      <c r="L4" s="377"/>
      <c r="M4" s="375"/>
      <c r="N4" s="375"/>
      <c r="O4" s="375"/>
      <c r="P4" s="375"/>
      <c r="Q4" s="375"/>
      <c r="R4" s="375"/>
    </row>
    <row r="5" spans="1:21" ht="15" customHeight="1" thickBot="1" x14ac:dyDescent="0.25">
      <c r="A5" s="217" t="s">
        <v>0</v>
      </c>
      <c r="B5" s="218" t="s">
        <v>1</v>
      </c>
      <c r="C5" s="219" t="s">
        <v>38</v>
      </c>
      <c r="D5" s="220" t="s">
        <v>15</v>
      </c>
      <c r="E5" s="220" t="s">
        <v>37</v>
      </c>
      <c r="F5" s="220" t="s">
        <v>38</v>
      </c>
      <c r="G5" s="220" t="s">
        <v>15</v>
      </c>
      <c r="H5" s="220" t="s">
        <v>37</v>
      </c>
      <c r="I5" s="220" t="s">
        <v>38</v>
      </c>
      <c r="J5" s="220" t="s">
        <v>15</v>
      </c>
      <c r="K5" s="220" t="s">
        <v>37</v>
      </c>
      <c r="L5" s="220" t="s">
        <v>38</v>
      </c>
      <c r="M5" s="220" t="s">
        <v>15</v>
      </c>
      <c r="N5" s="220" t="s">
        <v>37</v>
      </c>
      <c r="O5" s="220" t="s">
        <v>38</v>
      </c>
      <c r="P5" s="220" t="s">
        <v>15</v>
      </c>
      <c r="Q5" s="220"/>
      <c r="R5" s="221" t="s">
        <v>2</v>
      </c>
    </row>
    <row r="6" spans="1:21" ht="15" customHeight="1" thickBot="1" x14ac:dyDescent="0.25">
      <c r="A6" s="222"/>
      <c r="B6" s="223"/>
      <c r="C6" s="219" t="s">
        <v>67</v>
      </c>
      <c r="D6" s="224">
        <v>2</v>
      </c>
      <c r="E6" s="224">
        <v>4</v>
      </c>
      <c r="F6" s="224">
        <v>6</v>
      </c>
      <c r="G6" s="224">
        <v>9</v>
      </c>
      <c r="H6" s="224">
        <v>11</v>
      </c>
      <c r="I6" s="224">
        <v>13</v>
      </c>
      <c r="J6" s="224">
        <v>16</v>
      </c>
      <c r="K6" s="224">
        <v>18</v>
      </c>
      <c r="L6" s="224">
        <v>20</v>
      </c>
      <c r="M6" s="224">
        <v>23</v>
      </c>
      <c r="N6" s="224">
        <v>25</v>
      </c>
      <c r="O6" s="224">
        <v>27</v>
      </c>
      <c r="P6" s="224">
        <v>30</v>
      </c>
      <c r="Q6" s="224"/>
      <c r="R6" s="225" t="s">
        <v>3</v>
      </c>
    </row>
    <row r="7" spans="1:21" ht="5.0999999999999996" customHeight="1" thickBot="1" x14ac:dyDescent="0.25"/>
    <row r="8" spans="1:21" ht="20.100000000000001" customHeight="1" x14ac:dyDescent="0.2">
      <c r="A8" s="381"/>
      <c r="B8" s="381" t="s">
        <v>4</v>
      </c>
      <c r="C8" s="382">
        <v>1</v>
      </c>
      <c r="D8" s="382">
        <v>1</v>
      </c>
      <c r="E8" s="382">
        <v>1.1000000000000001</v>
      </c>
      <c r="F8" s="382">
        <v>1.3</v>
      </c>
      <c r="G8" s="382">
        <v>1.2</v>
      </c>
      <c r="H8" s="382">
        <v>1.2</v>
      </c>
      <c r="I8" s="382">
        <v>1.2</v>
      </c>
      <c r="J8" s="382">
        <v>1.1000000000000001</v>
      </c>
      <c r="K8" s="382">
        <v>1.2</v>
      </c>
      <c r="L8" s="382">
        <v>1.2</v>
      </c>
      <c r="M8" s="382">
        <v>1.2</v>
      </c>
      <c r="N8" s="382">
        <v>1.3</v>
      </c>
      <c r="O8" s="382">
        <v>1.2</v>
      </c>
      <c r="P8" s="382">
        <v>1.3</v>
      </c>
      <c r="Q8" s="382"/>
      <c r="R8" s="382">
        <f>IF(SUM(E8:Q8)=0,"",+AVERAGE(E8:Q8))</f>
        <v>1.2083333333333333</v>
      </c>
      <c r="U8" s="378"/>
    </row>
    <row r="9" spans="1:21" ht="20.100000000000001" customHeight="1" x14ac:dyDescent="0.2">
      <c r="A9" s="383" t="s">
        <v>5</v>
      </c>
      <c r="B9" s="383" t="s">
        <v>6</v>
      </c>
      <c r="C9" s="384">
        <v>0.7</v>
      </c>
      <c r="D9" s="384">
        <v>0.7</v>
      </c>
      <c r="E9" s="384">
        <v>0.8</v>
      </c>
      <c r="F9" s="384">
        <v>1</v>
      </c>
      <c r="G9" s="384">
        <v>0.9</v>
      </c>
      <c r="H9" s="384">
        <v>0.9</v>
      </c>
      <c r="I9" s="384">
        <v>0.9</v>
      </c>
      <c r="J9" s="384">
        <v>0.8</v>
      </c>
      <c r="K9" s="384">
        <v>0.9</v>
      </c>
      <c r="L9" s="384">
        <v>0.9</v>
      </c>
      <c r="M9" s="384">
        <v>0.9</v>
      </c>
      <c r="N9" s="384">
        <v>1</v>
      </c>
      <c r="O9" s="384">
        <v>0.9</v>
      </c>
      <c r="P9" s="384">
        <v>1</v>
      </c>
      <c r="Q9" s="384"/>
      <c r="R9" s="384">
        <f t="shared" ref="R9:R10" si="0">IF(SUM(E9:Q9)=0,"",+AVERAGE(E9:Q9))</f>
        <v>0.90833333333333333</v>
      </c>
      <c r="U9" s="378"/>
    </row>
    <row r="10" spans="1:21" ht="20.100000000000001" customHeight="1" thickBot="1" x14ac:dyDescent="0.25">
      <c r="A10" s="385"/>
      <c r="B10" s="385" t="s">
        <v>7</v>
      </c>
      <c r="C10" s="386">
        <v>0.4</v>
      </c>
      <c r="D10" s="386">
        <v>0.4</v>
      </c>
      <c r="E10" s="386">
        <v>0.5</v>
      </c>
      <c r="F10" s="386">
        <v>0.7</v>
      </c>
      <c r="G10" s="386">
        <v>0.6</v>
      </c>
      <c r="H10" s="386">
        <v>0.6</v>
      </c>
      <c r="I10" s="386">
        <v>0.6</v>
      </c>
      <c r="J10" s="386">
        <v>0.5</v>
      </c>
      <c r="K10" s="386">
        <v>0.6</v>
      </c>
      <c r="L10" s="386">
        <v>0.6</v>
      </c>
      <c r="M10" s="386">
        <v>0.6</v>
      </c>
      <c r="N10" s="386">
        <v>0.7</v>
      </c>
      <c r="O10" s="386">
        <v>0.6</v>
      </c>
      <c r="P10" s="386">
        <v>0.7</v>
      </c>
      <c r="Q10" s="386"/>
      <c r="R10" s="386">
        <f t="shared" si="0"/>
        <v>0.60833333333333328</v>
      </c>
      <c r="U10" s="378"/>
    </row>
    <row r="11" spans="1:21" ht="20.100000000000001" customHeight="1" thickBot="1" x14ac:dyDescent="0.25">
      <c r="A11" s="383"/>
      <c r="B11" s="383"/>
      <c r="C11" s="387" t="str">
        <f t="shared" ref="C11:P11" si="1">IF(C8="","",IF(C8&gt;B8,"En alza", IF(C8&lt;B8, "En Baja", "Estable")))</f>
        <v>En Baja</v>
      </c>
      <c r="D11" s="387" t="str">
        <f t="shared" si="1"/>
        <v>Estable</v>
      </c>
      <c r="E11" s="387" t="str">
        <f t="shared" si="1"/>
        <v>En alza</v>
      </c>
      <c r="F11" s="387" t="str">
        <f t="shared" si="1"/>
        <v>En alza</v>
      </c>
      <c r="G11" s="387" t="str">
        <f t="shared" si="1"/>
        <v>En Baja</v>
      </c>
      <c r="H11" s="387" t="str">
        <f t="shared" si="1"/>
        <v>Estable</v>
      </c>
      <c r="I11" s="387" t="str">
        <f t="shared" si="1"/>
        <v>Estable</v>
      </c>
      <c r="J11" s="387" t="str">
        <f t="shared" si="1"/>
        <v>En Baja</v>
      </c>
      <c r="K11" s="387" t="str">
        <f t="shared" si="1"/>
        <v>En alza</v>
      </c>
      <c r="L11" s="387" t="str">
        <f t="shared" si="1"/>
        <v>Estable</v>
      </c>
      <c r="M11" s="387" t="str">
        <f t="shared" si="1"/>
        <v>Estable</v>
      </c>
      <c r="N11" s="387" t="str">
        <f t="shared" si="1"/>
        <v>En alza</v>
      </c>
      <c r="O11" s="387" t="str">
        <f t="shared" si="1"/>
        <v>En Baja</v>
      </c>
      <c r="P11" s="387" t="str">
        <f t="shared" si="1"/>
        <v>En alza</v>
      </c>
      <c r="Q11" s="384"/>
      <c r="R11" s="388"/>
      <c r="U11" s="378"/>
    </row>
    <row r="12" spans="1:21" ht="20.100000000000001" customHeight="1" x14ac:dyDescent="0.2">
      <c r="A12" s="381"/>
      <c r="B12" s="389" t="s">
        <v>4</v>
      </c>
      <c r="C12" s="382">
        <v>2</v>
      </c>
      <c r="D12" s="382">
        <v>2</v>
      </c>
      <c r="E12" s="382">
        <v>2</v>
      </c>
      <c r="F12" s="382">
        <v>2.2999999999999998</v>
      </c>
      <c r="G12" s="382">
        <v>2.2999999999999998</v>
      </c>
      <c r="H12" s="382">
        <v>2.5</v>
      </c>
      <c r="I12" s="382">
        <v>2.5</v>
      </c>
      <c r="J12" s="382">
        <v>2.4</v>
      </c>
      <c r="K12" s="382">
        <v>2.7</v>
      </c>
      <c r="L12" s="382">
        <v>2.5</v>
      </c>
      <c r="M12" s="382">
        <v>2.5</v>
      </c>
      <c r="N12" s="382">
        <v>2.4</v>
      </c>
      <c r="O12" s="382">
        <v>2.5</v>
      </c>
      <c r="P12" s="382">
        <v>2.6</v>
      </c>
      <c r="Q12" s="382"/>
      <c r="R12" s="382">
        <f>IF(SUM(E12:Q12)=0,"",+AVERAGE(E12:Q12))</f>
        <v>2.4333333333333331</v>
      </c>
      <c r="U12" s="378"/>
    </row>
    <row r="13" spans="1:21" ht="20.100000000000001" customHeight="1" x14ac:dyDescent="0.2">
      <c r="A13" s="383" t="s">
        <v>8</v>
      </c>
      <c r="B13" s="390" t="s">
        <v>6</v>
      </c>
      <c r="C13" s="384">
        <v>1.7</v>
      </c>
      <c r="D13" s="384">
        <v>1.7</v>
      </c>
      <c r="E13" s="384">
        <v>1.7</v>
      </c>
      <c r="F13" s="384">
        <v>2</v>
      </c>
      <c r="G13" s="384">
        <v>2</v>
      </c>
      <c r="H13" s="384">
        <v>2.2000000000000002</v>
      </c>
      <c r="I13" s="384">
        <v>2.2000000000000002</v>
      </c>
      <c r="J13" s="384">
        <v>2.1</v>
      </c>
      <c r="K13" s="384">
        <v>2.4</v>
      </c>
      <c r="L13" s="384">
        <v>2.2000000000000002</v>
      </c>
      <c r="M13" s="384">
        <v>2.2000000000000002</v>
      </c>
      <c r="N13" s="384">
        <v>2.1</v>
      </c>
      <c r="O13" s="384">
        <v>2.2000000000000002</v>
      </c>
      <c r="P13" s="384">
        <v>2.2999999999999998</v>
      </c>
      <c r="Q13" s="384"/>
      <c r="R13" s="384">
        <f t="shared" ref="R13:R14" si="2">IF(SUM(E13:Q13)=0,"",+AVERAGE(E13:Q13))</f>
        <v>2.1333333333333333</v>
      </c>
      <c r="U13" s="378"/>
    </row>
    <row r="14" spans="1:21" ht="20.100000000000001" customHeight="1" thickBot="1" x14ac:dyDescent="0.25">
      <c r="A14" s="385"/>
      <c r="B14" s="391" t="s">
        <v>7</v>
      </c>
      <c r="C14" s="386">
        <v>1.4</v>
      </c>
      <c r="D14" s="386">
        <v>1.4</v>
      </c>
      <c r="E14" s="386">
        <v>1.4</v>
      </c>
      <c r="F14" s="386">
        <v>1.7</v>
      </c>
      <c r="G14" s="386">
        <v>1.7</v>
      </c>
      <c r="H14" s="386">
        <v>1.9</v>
      </c>
      <c r="I14" s="386">
        <v>1.9</v>
      </c>
      <c r="J14" s="386">
        <v>1.8</v>
      </c>
      <c r="K14" s="386">
        <v>2.1</v>
      </c>
      <c r="L14" s="386">
        <v>1.9</v>
      </c>
      <c r="M14" s="386">
        <v>1.9</v>
      </c>
      <c r="N14" s="386">
        <v>1.8</v>
      </c>
      <c r="O14" s="386">
        <v>1.9</v>
      </c>
      <c r="P14" s="386">
        <v>2</v>
      </c>
      <c r="Q14" s="386"/>
      <c r="R14" s="386">
        <f t="shared" si="2"/>
        <v>1.8333333333333333</v>
      </c>
      <c r="U14" s="378"/>
    </row>
    <row r="15" spans="1:21" ht="20.100000000000001" customHeight="1" thickBot="1" x14ac:dyDescent="0.25">
      <c r="A15" s="383"/>
      <c r="B15" s="383"/>
      <c r="C15" s="387" t="str">
        <f t="shared" ref="C15:P15" si="3">IF(C12="","",IF(C12&gt;B12,"En alza", IF(C12&lt;B12, "En Baja", "Estable")))</f>
        <v>En Baja</v>
      </c>
      <c r="D15" s="387" t="str">
        <f t="shared" si="3"/>
        <v>Estable</v>
      </c>
      <c r="E15" s="387" t="str">
        <f t="shared" si="3"/>
        <v>Estable</v>
      </c>
      <c r="F15" s="387" t="str">
        <f t="shared" si="3"/>
        <v>En alza</v>
      </c>
      <c r="G15" s="387" t="str">
        <f t="shared" si="3"/>
        <v>Estable</v>
      </c>
      <c r="H15" s="387" t="str">
        <f t="shared" si="3"/>
        <v>En alza</v>
      </c>
      <c r="I15" s="387" t="str">
        <f t="shared" si="3"/>
        <v>Estable</v>
      </c>
      <c r="J15" s="387" t="str">
        <f t="shared" si="3"/>
        <v>En Baja</v>
      </c>
      <c r="K15" s="387" t="str">
        <f t="shared" si="3"/>
        <v>En alza</v>
      </c>
      <c r="L15" s="387" t="str">
        <f t="shared" si="3"/>
        <v>En Baja</v>
      </c>
      <c r="M15" s="387" t="str">
        <f t="shared" si="3"/>
        <v>Estable</v>
      </c>
      <c r="N15" s="387" t="str">
        <f t="shared" si="3"/>
        <v>En Baja</v>
      </c>
      <c r="O15" s="387" t="str">
        <f t="shared" si="3"/>
        <v>En alza</v>
      </c>
      <c r="P15" s="387" t="str">
        <f t="shared" si="3"/>
        <v>En alza</v>
      </c>
      <c r="Q15" s="384"/>
      <c r="R15" s="388"/>
      <c r="U15" s="378"/>
    </row>
    <row r="16" spans="1:21" ht="20.100000000000001" customHeight="1" x14ac:dyDescent="0.2">
      <c r="A16" s="381"/>
      <c r="B16" s="381" t="s">
        <v>4</v>
      </c>
      <c r="C16" s="382">
        <v>0.9</v>
      </c>
      <c r="D16" s="382">
        <v>0.9</v>
      </c>
      <c r="E16" s="382">
        <v>1</v>
      </c>
      <c r="F16" s="382">
        <v>1.2</v>
      </c>
      <c r="G16" s="382">
        <v>1.1000000000000001</v>
      </c>
      <c r="H16" s="382">
        <v>1.3</v>
      </c>
      <c r="I16" s="382">
        <v>1.2</v>
      </c>
      <c r="J16" s="382">
        <v>1.1000000000000001</v>
      </c>
      <c r="K16" s="382">
        <v>1.2</v>
      </c>
      <c r="L16" s="382">
        <v>1</v>
      </c>
      <c r="M16" s="382">
        <v>1</v>
      </c>
      <c r="N16" s="382">
        <v>1.3</v>
      </c>
      <c r="O16" s="382">
        <v>1.2</v>
      </c>
      <c r="P16" s="382">
        <v>1.3</v>
      </c>
      <c r="Q16" s="382"/>
      <c r="R16" s="382">
        <f>IF(SUM(E16:Q16)=0,"",+AVERAGE(E16:Q16))</f>
        <v>1.1583333333333334</v>
      </c>
      <c r="U16" s="378"/>
    </row>
    <row r="17" spans="1:21" ht="20.100000000000001" customHeight="1" x14ac:dyDescent="0.2">
      <c r="A17" s="383" t="s">
        <v>9</v>
      </c>
      <c r="B17" s="383" t="s">
        <v>6</v>
      </c>
      <c r="C17" s="384">
        <v>0.6</v>
      </c>
      <c r="D17" s="384">
        <v>0.6</v>
      </c>
      <c r="E17" s="384">
        <v>0.7</v>
      </c>
      <c r="F17" s="384">
        <v>0.9</v>
      </c>
      <c r="G17" s="384">
        <v>0.8</v>
      </c>
      <c r="H17" s="384">
        <v>1</v>
      </c>
      <c r="I17" s="384">
        <v>0.9</v>
      </c>
      <c r="J17" s="384">
        <v>0.8</v>
      </c>
      <c r="K17" s="384">
        <v>0.9</v>
      </c>
      <c r="L17" s="384">
        <v>0.7</v>
      </c>
      <c r="M17" s="384">
        <v>0.7</v>
      </c>
      <c r="N17" s="384">
        <v>1</v>
      </c>
      <c r="O17" s="384">
        <v>0.9</v>
      </c>
      <c r="P17" s="384">
        <v>1</v>
      </c>
      <c r="Q17" s="384"/>
      <c r="R17" s="384">
        <f t="shared" ref="R17:R18" si="4">IF(SUM(E17:Q17)=0,"",+AVERAGE(E17:Q17))</f>
        <v>0.8583333333333335</v>
      </c>
      <c r="U17" s="378"/>
    </row>
    <row r="18" spans="1:21" ht="20.100000000000001" customHeight="1" thickBot="1" x14ac:dyDescent="0.25">
      <c r="A18" s="385"/>
      <c r="B18" s="385" t="s">
        <v>7</v>
      </c>
      <c r="C18" s="386">
        <v>0.3</v>
      </c>
      <c r="D18" s="386">
        <v>0.3</v>
      </c>
      <c r="E18" s="386">
        <v>0.4</v>
      </c>
      <c r="F18" s="386">
        <v>0.6</v>
      </c>
      <c r="G18" s="386">
        <v>0.5</v>
      </c>
      <c r="H18" s="386">
        <v>0.7</v>
      </c>
      <c r="I18" s="386">
        <v>0.6</v>
      </c>
      <c r="J18" s="386">
        <v>0.5</v>
      </c>
      <c r="K18" s="386">
        <v>0.6</v>
      </c>
      <c r="L18" s="386">
        <v>0.4</v>
      </c>
      <c r="M18" s="386">
        <v>0.4</v>
      </c>
      <c r="N18" s="386">
        <v>0.7</v>
      </c>
      <c r="O18" s="386">
        <v>0.6</v>
      </c>
      <c r="P18" s="386">
        <v>0.7</v>
      </c>
      <c r="Q18" s="386"/>
      <c r="R18" s="386">
        <f t="shared" si="4"/>
        <v>0.55833333333333346</v>
      </c>
    </row>
    <row r="19" spans="1:21" ht="20.100000000000001" customHeight="1" thickBot="1" x14ac:dyDescent="0.25">
      <c r="A19" s="383"/>
      <c r="B19" s="383"/>
      <c r="C19" s="387" t="str">
        <f t="shared" ref="C19:P19" si="5">IF(C16="","",IF(C16&gt;B16,"En alza", IF(C16&lt;B16, "En Baja", "Estable")))</f>
        <v>En Baja</v>
      </c>
      <c r="D19" s="387" t="str">
        <f t="shared" si="5"/>
        <v>Estable</v>
      </c>
      <c r="E19" s="387" t="str">
        <f t="shared" si="5"/>
        <v>En alza</v>
      </c>
      <c r="F19" s="387" t="str">
        <f t="shared" si="5"/>
        <v>En alza</v>
      </c>
      <c r="G19" s="387" t="str">
        <f t="shared" si="5"/>
        <v>En Baja</v>
      </c>
      <c r="H19" s="384" t="str">
        <f t="shared" si="5"/>
        <v>En alza</v>
      </c>
      <c r="I19" s="384" t="str">
        <f t="shared" si="5"/>
        <v>En Baja</v>
      </c>
      <c r="J19" s="384" t="str">
        <f t="shared" si="5"/>
        <v>En Baja</v>
      </c>
      <c r="K19" s="384" t="str">
        <f t="shared" si="5"/>
        <v>En alza</v>
      </c>
      <c r="L19" s="384" t="str">
        <f t="shared" si="5"/>
        <v>En Baja</v>
      </c>
      <c r="M19" s="384" t="str">
        <f t="shared" si="5"/>
        <v>Estable</v>
      </c>
      <c r="N19" s="384" t="str">
        <f t="shared" si="5"/>
        <v>En alza</v>
      </c>
      <c r="O19" s="384" t="str">
        <f t="shared" si="5"/>
        <v>En Baja</v>
      </c>
      <c r="P19" s="384" t="str">
        <f t="shared" si="5"/>
        <v>En alza</v>
      </c>
      <c r="Q19" s="384"/>
      <c r="R19" s="388"/>
    </row>
    <row r="20" spans="1:21" ht="20.100000000000001" customHeight="1" x14ac:dyDescent="0.2">
      <c r="A20" s="381"/>
      <c r="B20" s="381" t="s">
        <v>4</v>
      </c>
      <c r="C20" s="382">
        <v>1.8</v>
      </c>
      <c r="D20" s="382">
        <v>1.7</v>
      </c>
      <c r="E20" s="382">
        <v>2</v>
      </c>
      <c r="F20" s="382">
        <v>1.7</v>
      </c>
      <c r="G20" s="382">
        <v>1.5</v>
      </c>
      <c r="H20" s="382">
        <v>1.5</v>
      </c>
      <c r="I20" s="382">
        <v>1.5</v>
      </c>
      <c r="J20" s="382">
        <v>1.5</v>
      </c>
      <c r="K20" s="382">
        <v>1.7</v>
      </c>
      <c r="L20" s="382">
        <v>1.5</v>
      </c>
      <c r="M20" s="382">
        <v>1.5</v>
      </c>
      <c r="N20" s="382">
        <v>1.8</v>
      </c>
      <c r="O20" s="382">
        <v>2</v>
      </c>
      <c r="P20" s="382">
        <v>1.8</v>
      </c>
      <c r="Q20" s="382"/>
      <c r="R20" s="382">
        <f>IF(SUM(E20:Q20)=0,"",+AVERAGE(E20:Q20))</f>
        <v>1.6666666666666667</v>
      </c>
    </row>
    <row r="21" spans="1:21" ht="20.100000000000001" customHeight="1" x14ac:dyDescent="0.2">
      <c r="A21" s="383" t="s">
        <v>10</v>
      </c>
      <c r="B21" s="383" t="s">
        <v>6</v>
      </c>
      <c r="C21" s="384">
        <v>1.5</v>
      </c>
      <c r="D21" s="384">
        <v>1.4</v>
      </c>
      <c r="E21" s="384">
        <v>1.7</v>
      </c>
      <c r="F21" s="384">
        <v>1.4</v>
      </c>
      <c r="G21" s="384">
        <v>1.2</v>
      </c>
      <c r="H21" s="384">
        <v>1.2</v>
      </c>
      <c r="I21" s="384">
        <v>1.2</v>
      </c>
      <c r="J21" s="384">
        <v>1.2</v>
      </c>
      <c r="K21" s="384">
        <v>1.4</v>
      </c>
      <c r="L21" s="384">
        <v>1.2</v>
      </c>
      <c r="M21" s="384">
        <v>1.2</v>
      </c>
      <c r="N21" s="384">
        <v>1.5</v>
      </c>
      <c r="O21" s="384">
        <v>1.7</v>
      </c>
      <c r="P21" s="384">
        <v>1.5</v>
      </c>
      <c r="Q21" s="384"/>
      <c r="R21" s="384">
        <f t="shared" ref="R21:R22" si="6">IF(SUM(E21:Q21)=0,"",+AVERAGE(E21:Q21))</f>
        <v>1.3666666666666665</v>
      </c>
    </row>
    <row r="22" spans="1:21" ht="20.100000000000001" customHeight="1" thickBot="1" x14ac:dyDescent="0.25">
      <c r="A22" s="385"/>
      <c r="B22" s="385" t="s">
        <v>7</v>
      </c>
      <c r="C22" s="386">
        <v>1.2</v>
      </c>
      <c r="D22" s="386">
        <v>1.1000000000000001</v>
      </c>
      <c r="E22" s="386">
        <v>1.4</v>
      </c>
      <c r="F22" s="386">
        <v>1.1000000000000001</v>
      </c>
      <c r="G22" s="386">
        <v>0.9</v>
      </c>
      <c r="H22" s="386">
        <v>0.9</v>
      </c>
      <c r="I22" s="386">
        <v>0.9</v>
      </c>
      <c r="J22" s="386">
        <v>0.9</v>
      </c>
      <c r="K22" s="386">
        <v>1.1000000000000001</v>
      </c>
      <c r="L22" s="386">
        <v>0.9</v>
      </c>
      <c r="M22" s="386">
        <v>0.9</v>
      </c>
      <c r="N22" s="386">
        <v>1.2</v>
      </c>
      <c r="O22" s="386">
        <v>1.4</v>
      </c>
      <c r="P22" s="386">
        <v>1.2</v>
      </c>
      <c r="Q22" s="386"/>
      <c r="R22" s="386">
        <f t="shared" si="6"/>
        <v>1.0666666666666667</v>
      </c>
    </row>
    <row r="23" spans="1:21" ht="20.100000000000001" customHeight="1" thickBot="1" x14ac:dyDescent="0.25">
      <c r="A23" s="383"/>
      <c r="B23" s="383"/>
      <c r="C23" s="387" t="str">
        <f t="shared" ref="C23:P23" si="7">IF(C20="","",IF(C20&gt;B20,"En alza", IF(C20&lt;B20, "En Baja", "Estable")))</f>
        <v>En Baja</v>
      </c>
      <c r="D23" s="387" t="str">
        <f t="shared" si="7"/>
        <v>En Baja</v>
      </c>
      <c r="E23" s="387" t="str">
        <f t="shared" si="7"/>
        <v>En alza</v>
      </c>
      <c r="F23" s="387" t="str">
        <f t="shared" si="7"/>
        <v>En Baja</v>
      </c>
      <c r="G23" s="387" t="str">
        <f t="shared" si="7"/>
        <v>En Baja</v>
      </c>
      <c r="H23" s="387" t="str">
        <f t="shared" si="7"/>
        <v>Estable</v>
      </c>
      <c r="I23" s="387" t="str">
        <f t="shared" si="7"/>
        <v>Estable</v>
      </c>
      <c r="J23" s="387" t="str">
        <f t="shared" si="7"/>
        <v>Estable</v>
      </c>
      <c r="K23" s="387" t="str">
        <f t="shared" si="7"/>
        <v>En alza</v>
      </c>
      <c r="L23" s="387" t="str">
        <f t="shared" si="7"/>
        <v>En Baja</v>
      </c>
      <c r="M23" s="387" t="str">
        <f t="shared" si="7"/>
        <v>Estable</v>
      </c>
      <c r="N23" s="387" t="str">
        <f t="shared" si="7"/>
        <v>En alza</v>
      </c>
      <c r="O23" s="387" t="str">
        <f t="shared" si="7"/>
        <v>En alza</v>
      </c>
      <c r="P23" s="387" t="str">
        <f t="shared" si="7"/>
        <v>En Baja</v>
      </c>
      <c r="Q23" s="384"/>
      <c r="R23" s="388"/>
    </row>
    <row r="24" spans="1:21" ht="20.100000000000001" customHeight="1" x14ac:dyDescent="0.2">
      <c r="A24" s="381"/>
      <c r="B24" s="381" t="s">
        <v>4</v>
      </c>
      <c r="C24" s="382">
        <v>0.9</v>
      </c>
      <c r="D24" s="382">
        <v>1</v>
      </c>
      <c r="E24" s="382">
        <v>1.1000000000000001</v>
      </c>
      <c r="F24" s="382">
        <v>1.3</v>
      </c>
      <c r="G24" s="382">
        <v>1.2</v>
      </c>
      <c r="H24" s="382">
        <v>1.2</v>
      </c>
      <c r="I24" s="382">
        <v>1.2</v>
      </c>
      <c r="J24" s="382">
        <v>1.1000000000000001</v>
      </c>
      <c r="K24" s="382">
        <v>1.2</v>
      </c>
      <c r="L24" s="382">
        <v>1</v>
      </c>
      <c r="M24" s="382">
        <v>1.1000000000000001</v>
      </c>
      <c r="N24" s="382">
        <v>1.2</v>
      </c>
      <c r="O24" s="382">
        <v>1.2</v>
      </c>
      <c r="P24" s="382">
        <v>1.3</v>
      </c>
      <c r="Q24" s="392"/>
      <c r="R24" s="382">
        <f>IF(SUM(E24:Q24)=0,"",+AVERAGE(E24:Q24))</f>
        <v>1.175</v>
      </c>
    </row>
    <row r="25" spans="1:21" ht="20.100000000000001" customHeight="1" x14ac:dyDescent="0.2">
      <c r="A25" s="383" t="s">
        <v>11</v>
      </c>
      <c r="B25" s="383" t="s">
        <v>6</v>
      </c>
      <c r="C25" s="384">
        <v>0.6</v>
      </c>
      <c r="D25" s="384">
        <v>0.7</v>
      </c>
      <c r="E25" s="384">
        <v>0.8</v>
      </c>
      <c r="F25" s="384">
        <v>1</v>
      </c>
      <c r="G25" s="384">
        <v>0.9</v>
      </c>
      <c r="H25" s="384">
        <v>0.9</v>
      </c>
      <c r="I25" s="384">
        <v>0.9</v>
      </c>
      <c r="J25" s="384">
        <v>0.8</v>
      </c>
      <c r="K25" s="384">
        <v>0.9</v>
      </c>
      <c r="L25" s="384">
        <v>0.7</v>
      </c>
      <c r="M25" s="384">
        <v>0.8</v>
      </c>
      <c r="N25" s="384">
        <v>0.9</v>
      </c>
      <c r="O25" s="384">
        <v>0.9</v>
      </c>
      <c r="P25" s="384">
        <v>1</v>
      </c>
      <c r="Q25" s="393"/>
      <c r="R25" s="384">
        <f t="shared" ref="R25:R26" si="8">IF(SUM(E25:Q25)=0,"",+AVERAGE(E25:Q25))</f>
        <v>0.875</v>
      </c>
    </row>
    <row r="26" spans="1:21" ht="20.100000000000001" customHeight="1" thickBot="1" x14ac:dyDescent="0.25">
      <c r="A26" s="385"/>
      <c r="B26" s="385" t="s">
        <v>7</v>
      </c>
      <c r="C26" s="386">
        <v>0.3</v>
      </c>
      <c r="D26" s="386">
        <v>0.4</v>
      </c>
      <c r="E26" s="386">
        <v>0.5</v>
      </c>
      <c r="F26" s="386">
        <v>0.7</v>
      </c>
      <c r="G26" s="386">
        <v>0.6</v>
      </c>
      <c r="H26" s="386">
        <v>0.6</v>
      </c>
      <c r="I26" s="386">
        <v>0.6</v>
      </c>
      <c r="J26" s="386">
        <v>0.5</v>
      </c>
      <c r="K26" s="386">
        <v>0.6</v>
      </c>
      <c r="L26" s="386">
        <v>0.4</v>
      </c>
      <c r="M26" s="386">
        <v>0.5</v>
      </c>
      <c r="N26" s="386">
        <v>0.6</v>
      </c>
      <c r="O26" s="386">
        <v>0.6</v>
      </c>
      <c r="P26" s="386">
        <v>0.7</v>
      </c>
      <c r="Q26" s="394"/>
      <c r="R26" s="386">
        <f t="shared" si="8"/>
        <v>0.57499999999999996</v>
      </c>
    </row>
    <row r="27" spans="1:21" ht="20.100000000000001" customHeight="1" thickBot="1" x14ac:dyDescent="0.25">
      <c r="A27" s="383"/>
      <c r="B27" s="383"/>
      <c r="C27" s="387" t="str">
        <f t="shared" ref="C27:P27" si="9">IF(C24="","",IF(C24&gt;B24,"En alza", IF(C24&lt;B24, "En Baja", "Estable")))</f>
        <v>En Baja</v>
      </c>
      <c r="D27" s="387" t="str">
        <f t="shared" si="9"/>
        <v>En alza</v>
      </c>
      <c r="E27" s="387" t="str">
        <f t="shared" si="9"/>
        <v>En alza</v>
      </c>
      <c r="F27" s="387" t="str">
        <f t="shared" si="9"/>
        <v>En alza</v>
      </c>
      <c r="G27" s="387" t="str">
        <f t="shared" si="9"/>
        <v>En Baja</v>
      </c>
      <c r="H27" s="387" t="str">
        <f t="shared" si="9"/>
        <v>Estable</v>
      </c>
      <c r="I27" s="387" t="str">
        <f t="shared" si="9"/>
        <v>Estable</v>
      </c>
      <c r="J27" s="387" t="str">
        <f t="shared" si="9"/>
        <v>En Baja</v>
      </c>
      <c r="K27" s="387" t="str">
        <f t="shared" si="9"/>
        <v>En alza</v>
      </c>
      <c r="L27" s="387" t="str">
        <f t="shared" si="9"/>
        <v>En Baja</v>
      </c>
      <c r="M27" s="387" t="str">
        <f t="shared" si="9"/>
        <v>En alza</v>
      </c>
      <c r="N27" s="387" t="str">
        <f t="shared" si="9"/>
        <v>En alza</v>
      </c>
      <c r="O27" s="387" t="str">
        <f t="shared" si="9"/>
        <v>Estable</v>
      </c>
      <c r="P27" s="387" t="str">
        <f t="shared" si="9"/>
        <v>En alza</v>
      </c>
      <c r="Q27" s="384"/>
      <c r="R27" s="388"/>
    </row>
    <row r="28" spans="1:21" ht="20.100000000000001" customHeight="1" x14ac:dyDescent="0.2">
      <c r="A28" s="381"/>
      <c r="B28" s="381" t="s">
        <v>4</v>
      </c>
      <c r="C28" s="382">
        <v>0.9</v>
      </c>
      <c r="D28" s="382">
        <v>1</v>
      </c>
      <c r="E28" s="382">
        <v>1.1000000000000001</v>
      </c>
      <c r="F28" s="382">
        <v>1.3</v>
      </c>
      <c r="G28" s="382">
        <v>1.2</v>
      </c>
      <c r="H28" s="382">
        <v>1.2</v>
      </c>
      <c r="I28" s="382">
        <v>1.2</v>
      </c>
      <c r="J28" s="382">
        <v>1.1000000000000001</v>
      </c>
      <c r="K28" s="382">
        <v>1.2</v>
      </c>
      <c r="L28" s="382">
        <v>1</v>
      </c>
      <c r="M28" s="382">
        <v>1.1000000000000001</v>
      </c>
      <c r="N28" s="382">
        <v>1.2</v>
      </c>
      <c r="O28" s="382">
        <v>1.2</v>
      </c>
      <c r="P28" s="382">
        <v>1.3</v>
      </c>
      <c r="Q28" s="382"/>
      <c r="R28" s="395">
        <f>IF(SUM(E28:Q28)=0,"",+AVERAGE(E28:Q28))</f>
        <v>1.175</v>
      </c>
    </row>
    <row r="29" spans="1:21" ht="20.100000000000001" customHeight="1" x14ac:dyDescent="0.2">
      <c r="A29" s="383" t="s">
        <v>12</v>
      </c>
      <c r="B29" s="383" t="s">
        <v>6</v>
      </c>
      <c r="C29" s="384">
        <v>0.6</v>
      </c>
      <c r="D29" s="384">
        <v>0.7</v>
      </c>
      <c r="E29" s="384">
        <v>0.8</v>
      </c>
      <c r="F29" s="384">
        <v>1</v>
      </c>
      <c r="G29" s="384">
        <v>0.9</v>
      </c>
      <c r="H29" s="384">
        <v>0.9</v>
      </c>
      <c r="I29" s="384">
        <v>0.9</v>
      </c>
      <c r="J29" s="384">
        <v>0.8</v>
      </c>
      <c r="K29" s="384">
        <v>0.9</v>
      </c>
      <c r="L29" s="384">
        <v>0.7</v>
      </c>
      <c r="M29" s="384">
        <v>0.8</v>
      </c>
      <c r="N29" s="384">
        <v>0.9</v>
      </c>
      <c r="O29" s="384">
        <v>0.9</v>
      </c>
      <c r="P29" s="384">
        <v>1</v>
      </c>
      <c r="Q29" s="384"/>
      <c r="R29" s="388">
        <f t="shared" ref="R29:R30" si="10">IF(SUM(E29:Q29)=0,"",+AVERAGE(E29:Q29))</f>
        <v>0.875</v>
      </c>
    </row>
    <row r="30" spans="1:21" ht="20.100000000000001" customHeight="1" thickBot="1" x14ac:dyDescent="0.25">
      <c r="A30" s="385"/>
      <c r="B30" s="385" t="s">
        <v>7</v>
      </c>
      <c r="C30" s="386">
        <v>0.3</v>
      </c>
      <c r="D30" s="386">
        <v>0.4</v>
      </c>
      <c r="E30" s="386">
        <v>0.5</v>
      </c>
      <c r="F30" s="386">
        <v>0.7</v>
      </c>
      <c r="G30" s="386">
        <v>0.6</v>
      </c>
      <c r="H30" s="386">
        <v>0.6</v>
      </c>
      <c r="I30" s="386">
        <v>0.6</v>
      </c>
      <c r="J30" s="386">
        <v>0.5</v>
      </c>
      <c r="K30" s="386">
        <v>0.6</v>
      </c>
      <c r="L30" s="386">
        <v>0.4</v>
      </c>
      <c r="M30" s="386">
        <v>0.5</v>
      </c>
      <c r="N30" s="386">
        <v>0.6</v>
      </c>
      <c r="O30" s="386">
        <v>0.6</v>
      </c>
      <c r="P30" s="386">
        <v>0.7</v>
      </c>
      <c r="Q30" s="386"/>
      <c r="R30" s="396">
        <f t="shared" si="10"/>
        <v>0.57499999999999996</v>
      </c>
    </row>
    <row r="31" spans="1:21" ht="20.100000000000001" customHeight="1" thickBot="1" x14ac:dyDescent="0.25">
      <c r="A31" s="383"/>
      <c r="B31" s="383"/>
      <c r="C31" s="387" t="str">
        <f t="shared" ref="C31:P31" si="11">IF(C28="","",IF(C28&gt;B28,"En alza", IF(C28&lt;B28, "En Baja", "Estable")))</f>
        <v>En Baja</v>
      </c>
      <c r="D31" s="387" t="str">
        <f t="shared" si="11"/>
        <v>En alza</v>
      </c>
      <c r="E31" s="387" t="str">
        <f t="shared" si="11"/>
        <v>En alza</v>
      </c>
      <c r="F31" s="387" t="str">
        <f t="shared" si="11"/>
        <v>En alza</v>
      </c>
      <c r="G31" s="387" t="str">
        <f t="shared" si="11"/>
        <v>En Baja</v>
      </c>
      <c r="H31" s="387" t="str">
        <f t="shared" si="11"/>
        <v>Estable</v>
      </c>
      <c r="I31" s="387" t="str">
        <f t="shared" si="11"/>
        <v>Estable</v>
      </c>
      <c r="J31" s="387" t="str">
        <f t="shared" si="11"/>
        <v>En Baja</v>
      </c>
      <c r="K31" s="387" t="str">
        <f t="shared" si="11"/>
        <v>En alza</v>
      </c>
      <c r="L31" s="387" t="str">
        <f t="shared" si="11"/>
        <v>En Baja</v>
      </c>
      <c r="M31" s="387" t="str">
        <f t="shared" si="11"/>
        <v>En alza</v>
      </c>
      <c r="N31" s="387" t="str">
        <f t="shared" si="11"/>
        <v>En alza</v>
      </c>
      <c r="O31" s="387" t="str">
        <f t="shared" si="11"/>
        <v>Estable</v>
      </c>
      <c r="P31" s="387" t="str">
        <f t="shared" si="11"/>
        <v>En alza</v>
      </c>
      <c r="Q31" s="384"/>
      <c r="R31" s="388"/>
    </row>
    <row r="32" spans="1:21" ht="20.100000000000001" customHeight="1" x14ac:dyDescent="0.2">
      <c r="A32" s="381"/>
      <c r="B32" s="381" t="s">
        <v>4</v>
      </c>
      <c r="C32" s="382">
        <v>1.1000000000000001</v>
      </c>
      <c r="D32" s="382">
        <v>1.2</v>
      </c>
      <c r="E32" s="382">
        <v>1.1000000000000001</v>
      </c>
      <c r="F32" s="382">
        <v>1.4</v>
      </c>
      <c r="G32" s="382">
        <v>1.4</v>
      </c>
      <c r="H32" s="382">
        <v>1.3</v>
      </c>
      <c r="I32" s="382">
        <v>1.4</v>
      </c>
      <c r="J32" s="382">
        <v>1.3</v>
      </c>
      <c r="K32" s="382">
        <v>1.5</v>
      </c>
      <c r="L32" s="382">
        <v>1.3</v>
      </c>
      <c r="M32" s="382">
        <v>1.3</v>
      </c>
      <c r="N32" s="382">
        <v>1.4</v>
      </c>
      <c r="O32" s="382">
        <v>1.3</v>
      </c>
      <c r="P32" s="382">
        <v>1.5</v>
      </c>
      <c r="Q32" s="382"/>
      <c r="R32" s="395">
        <f>IF(SUM(E32:Q32)=0,"",+AVERAGE(E32:Q32))</f>
        <v>1.3500000000000003</v>
      </c>
    </row>
    <row r="33" spans="1:18" ht="20.100000000000001" customHeight="1" x14ac:dyDescent="0.2">
      <c r="A33" s="383" t="s">
        <v>14</v>
      </c>
      <c r="B33" s="383" t="s">
        <v>6</v>
      </c>
      <c r="C33" s="384">
        <v>0.8</v>
      </c>
      <c r="D33" s="384">
        <v>0.9</v>
      </c>
      <c r="E33" s="384">
        <v>0.8</v>
      </c>
      <c r="F33" s="384">
        <v>1.1000000000000001</v>
      </c>
      <c r="G33" s="384">
        <v>1.1000000000000001</v>
      </c>
      <c r="H33" s="384">
        <v>1</v>
      </c>
      <c r="I33" s="384">
        <v>1.1000000000000001</v>
      </c>
      <c r="J33" s="384">
        <v>1</v>
      </c>
      <c r="K33" s="384">
        <v>1.2</v>
      </c>
      <c r="L33" s="384">
        <v>1</v>
      </c>
      <c r="M33" s="384">
        <v>1</v>
      </c>
      <c r="N33" s="384">
        <v>1.1000000000000001</v>
      </c>
      <c r="O33" s="384">
        <v>1</v>
      </c>
      <c r="P33" s="384">
        <v>1.2</v>
      </c>
      <c r="Q33" s="384"/>
      <c r="R33" s="388">
        <f t="shared" ref="R33:R34" si="12">IF(SUM(E33:Q33)=0,"",+AVERAGE(E33:Q33))</f>
        <v>1.05</v>
      </c>
    </row>
    <row r="34" spans="1:18" ht="20.100000000000001" customHeight="1" thickBot="1" x14ac:dyDescent="0.25">
      <c r="A34" s="385"/>
      <c r="B34" s="385" t="s">
        <v>7</v>
      </c>
      <c r="C34" s="386">
        <v>0.5</v>
      </c>
      <c r="D34" s="386">
        <v>0.6</v>
      </c>
      <c r="E34" s="386">
        <v>0.5</v>
      </c>
      <c r="F34" s="386">
        <v>0.8</v>
      </c>
      <c r="G34" s="386">
        <v>0.8</v>
      </c>
      <c r="H34" s="386">
        <v>0.7</v>
      </c>
      <c r="I34" s="386">
        <v>0.8</v>
      </c>
      <c r="J34" s="386">
        <v>0.7</v>
      </c>
      <c r="K34" s="386">
        <v>0.9</v>
      </c>
      <c r="L34" s="386">
        <v>0.7</v>
      </c>
      <c r="M34" s="386">
        <v>0.7</v>
      </c>
      <c r="N34" s="386">
        <v>0.8</v>
      </c>
      <c r="O34" s="386">
        <v>0.7</v>
      </c>
      <c r="P34" s="386">
        <v>0.9</v>
      </c>
      <c r="Q34" s="386"/>
      <c r="R34" s="396">
        <f t="shared" si="12"/>
        <v>0.75</v>
      </c>
    </row>
    <row r="35" spans="1:18" ht="20.100000000000001" customHeight="1" thickBot="1" x14ac:dyDescent="0.25">
      <c r="A35" s="383"/>
      <c r="B35" s="383"/>
      <c r="C35" s="387" t="str">
        <f t="shared" ref="C35:P35" si="13">IF(C32="","",IF(C32&gt;B32,"En alza", IF(C32&lt;B32, "En Baja", "Estable")))</f>
        <v>En Baja</v>
      </c>
      <c r="D35" s="387" t="str">
        <f t="shared" si="13"/>
        <v>En alza</v>
      </c>
      <c r="E35" s="387" t="str">
        <f t="shared" si="13"/>
        <v>En Baja</v>
      </c>
      <c r="F35" s="387" t="str">
        <f t="shared" si="13"/>
        <v>En alza</v>
      </c>
      <c r="G35" s="387" t="str">
        <f t="shared" si="13"/>
        <v>Estable</v>
      </c>
      <c r="H35" s="387" t="str">
        <f t="shared" si="13"/>
        <v>En Baja</v>
      </c>
      <c r="I35" s="387" t="str">
        <f t="shared" si="13"/>
        <v>En alza</v>
      </c>
      <c r="J35" s="387" t="str">
        <f t="shared" si="13"/>
        <v>En Baja</v>
      </c>
      <c r="K35" s="387" t="str">
        <f t="shared" si="13"/>
        <v>En alza</v>
      </c>
      <c r="L35" s="387" t="str">
        <f t="shared" si="13"/>
        <v>En Baja</v>
      </c>
      <c r="M35" s="387" t="str">
        <f t="shared" si="13"/>
        <v>Estable</v>
      </c>
      <c r="N35" s="387" t="str">
        <f t="shared" si="13"/>
        <v>En alza</v>
      </c>
      <c r="O35" s="387" t="str">
        <f t="shared" si="13"/>
        <v>En Baja</v>
      </c>
      <c r="P35" s="387" t="str">
        <f t="shared" si="13"/>
        <v>En alza</v>
      </c>
      <c r="Q35" s="384"/>
      <c r="R35" s="388"/>
    </row>
    <row r="36" spans="1:18" ht="20.100000000000001" customHeight="1" x14ac:dyDescent="0.2">
      <c r="A36" s="381"/>
      <c r="B36" s="381" t="s">
        <v>4</v>
      </c>
      <c r="C36" s="382">
        <v>1.3</v>
      </c>
      <c r="D36" s="382">
        <v>1.5</v>
      </c>
      <c r="E36" s="382">
        <v>1.5</v>
      </c>
      <c r="F36" s="382">
        <v>1.5</v>
      </c>
      <c r="G36" s="382">
        <v>2</v>
      </c>
      <c r="H36" s="382">
        <v>1.5</v>
      </c>
      <c r="I36" s="382">
        <v>1.8</v>
      </c>
      <c r="J36" s="382">
        <v>2</v>
      </c>
      <c r="K36" s="382">
        <v>2</v>
      </c>
      <c r="L36" s="382">
        <v>2.5</v>
      </c>
      <c r="M36" s="382">
        <v>2.5</v>
      </c>
      <c r="N36" s="382">
        <v>2</v>
      </c>
      <c r="O36" s="382">
        <v>2.5</v>
      </c>
      <c r="P36" s="382">
        <v>2</v>
      </c>
      <c r="Q36" s="382"/>
      <c r="R36" s="395">
        <f>IF(SUM(E36:Q36)=0,"",+AVERAGE(E36:Q36))</f>
        <v>1.9833333333333334</v>
      </c>
    </row>
    <row r="37" spans="1:18" ht="20.100000000000001" customHeight="1" x14ac:dyDescent="0.2">
      <c r="A37" s="383" t="s">
        <v>16</v>
      </c>
      <c r="B37" s="383" t="s">
        <v>6</v>
      </c>
      <c r="C37" s="384">
        <v>1</v>
      </c>
      <c r="D37" s="384">
        <v>1.2</v>
      </c>
      <c r="E37" s="384">
        <v>1.2</v>
      </c>
      <c r="F37" s="384">
        <v>1.2</v>
      </c>
      <c r="G37" s="384">
        <v>1.7</v>
      </c>
      <c r="H37" s="384">
        <v>1.2</v>
      </c>
      <c r="I37" s="384">
        <v>1.5</v>
      </c>
      <c r="J37" s="384">
        <v>1.7</v>
      </c>
      <c r="K37" s="384">
        <v>1.7</v>
      </c>
      <c r="L37" s="384">
        <v>2.2000000000000002</v>
      </c>
      <c r="M37" s="384">
        <v>2.2000000000000002</v>
      </c>
      <c r="N37" s="384">
        <v>1.7</v>
      </c>
      <c r="O37" s="384">
        <v>2.2000000000000002</v>
      </c>
      <c r="P37" s="384">
        <v>1.7</v>
      </c>
      <c r="Q37" s="384"/>
      <c r="R37" s="388">
        <f t="shared" ref="R37:R38" si="14">IF(SUM(E37:Q37)=0,"",+AVERAGE(E37:Q37))</f>
        <v>1.6833333333333329</v>
      </c>
    </row>
    <row r="38" spans="1:18" ht="20.100000000000001" customHeight="1" thickBot="1" x14ac:dyDescent="0.25">
      <c r="A38" s="383"/>
      <c r="B38" s="383" t="s">
        <v>7</v>
      </c>
      <c r="C38" s="386">
        <v>0.7</v>
      </c>
      <c r="D38" s="386">
        <v>0.9</v>
      </c>
      <c r="E38" s="386">
        <v>0.9</v>
      </c>
      <c r="F38" s="386">
        <v>0.9</v>
      </c>
      <c r="G38" s="386">
        <v>1.4</v>
      </c>
      <c r="H38" s="386">
        <v>0.9</v>
      </c>
      <c r="I38" s="386">
        <v>1.2</v>
      </c>
      <c r="J38" s="386">
        <v>1.4</v>
      </c>
      <c r="K38" s="386">
        <v>1.4</v>
      </c>
      <c r="L38" s="386">
        <v>1.9</v>
      </c>
      <c r="M38" s="386">
        <v>1.9</v>
      </c>
      <c r="N38" s="386">
        <v>1.4</v>
      </c>
      <c r="O38" s="386">
        <v>1.9</v>
      </c>
      <c r="P38" s="386">
        <v>1.4</v>
      </c>
      <c r="Q38" s="386"/>
      <c r="R38" s="396">
        <f t="shared" si="14"/>
        <v>1.3833333333333335</v>
      </c>
    </row>
    <row r="39" spans="1:18" ht="20.100000000000001" customHeight="1" thickBot="1" x14ac:dyDescent="0.25">
      <c r="A39" s="397"/>
      <c r="B39" s="398"/>
      <c r="C39" s="399" t="str">
        <f t="shared" ref="C39:P39" si="15">IF(C36="","",IF(C36&gt;B36,"En alza", IF(C36&lt;B36, "En Baja", "Estable")))</f>
        <v>En Baja</v>
      </c>
      <c r="D39" s="399" t="str">
        <f t="shared" si="15"/>
        <v>En alza</v>
      </c>
      <c r="E39" s="399" t="str">
        <f t="shared" si="15"/>
        <v>Estable</v>
      </c>
      <c r="F39" s="399" t="str">
        <f t="shared" si="15"/>
        <v>Estable</v>
      </c>
      <c r="G39" s="399" t="str">
        <f t="shared" si="15"/>
        <v>En alza</v>
      </c>
      <c r="H39" s="399" t="str">
        <f t="shared" si="15"/>
        <v>En Baja</v>
      </c>
      <c r="I39" s="399" t="str">
        <f t="shared" si="15"/>
        <v>En alza</v>
      </c>
      <c r="J39" s="399" t="str">
        <f t="shared" si="15"/>
        <v>En alza</v>
      </c>
      <c r="K39" s="399" t="str">
        <f t="shared" si="15"/>
        <v>Estable</v>
      </c>
      <c r="L39" s="399" t="str">
        <f t="shared" si="15"/>
        <v>En alza</v>
      </c>
      <c r="M39" s="399" t="str">
        <f t="shared" si="15"/>
        <v>Estable</v>
      </c>
      <c r="N39" s="399" t="str">
        <f t="shared" si="15"/>
        <v>En Baja</v>
      </c>
      <c r="O39" s="399" t="str">
        <f t="shared" si="15"/>
        <v>En alza</v>
      </c>
      <c r="P39" s="399" t="str">
        <f t="shared" si="15"/>
        <v>En Baja</v>
      </c>
      <c r="Q39" s="400"/>
      <c r="R39" s="401"/>
    </row>
    <row r="40" spans="1:18" ht="20.100000000000001" customHeight="1" x14ac:dyDescent="0.2">
      <c r="A40" s="383"/>
      <c r="B40" s="383" t="s">
        <v>4</v>
      </c>
      <c r="C40" s="382">
        <v>1.8</v>
      </c>
      <c r="D40" s="382">
        <v>1.5</v>
      </c>
      <c r="E40" s="382">
        <v>1.3</v>
      </c>
      <c r="F40" s="382">
        <v>1.5</v>
      </c>
      <c r="G40" s="382">
        <v>1.6</v>
      </c>
      <c r="H40" s="382">
        <v>1.5</v>
      </c>
      <c r="I40" s="382">
        <v>1.5</v>
      </c>
      <c r="J40" s="382">
        <v>1.5</v>
      </c>
      <c r="K40" s="382">
        <v>1.8</v>
      </c>
      <c r="L40" s="382">
        <v>1.5</v>
      </c>
      <c r="M40" s="382">
        <v>1.5</v>
      </c>
      <c r="N40" s="382">
        <v>1.8</v>
      </c>
      <c r="O40" s="382">
        <v>1.8</v>
      </c>
      <c r="P40" s="382">
        <v>1.8</v>
      </c>
      <c r="Q40" s="382"/>
      <c r="R40" s="395">
        <f>IF(SUM(E40:Q40)=0,"",+AVERAGE(E40:Q40))</f>
        <v>1.5916666666666668</v>
      </c>
    </row>
    <row r="41" spans="1:18" ht="20.100000000000001" customHeight="1" x14ac:dyDescent="0.2">
      <c r="A41" s="383" t="s">
        <v>13</v>
      </c>
      <c r="B41" s="383" t="s">
        <v>6</v>
      </c>
      <c r="C41" s="384">
        <v>1.5</v>
      </c>
      <c r="D41" s="384">
        <v>1.2</v>
      </c>
      <c r="E41" s="384">
        <v>1</v>
      </c>
      <c r="F41" s="384">
        <v>1.2</v>
      </c>
      <c r="G41" s="384">
        <v>1.3</v>
      </c>
      <c r="H41" s="384">
        <v>1.2</v>
      </c>
      <c r="I41" s="384">
        <v>1.2</v>
      </c>
      <c r="J41" s="384">
        <v>1.2</v>
      </c>
      <c r="K41" s="384">
        <v>1.5</v>
      </c>
      <c r="L41" s="384">
        <v>1.2</v>
      </c>
      <c r="M41" s="384">
        <v>1.2</v>
      </c>
      <c r="N41" s="384">
        <v>1.5</v>
      </c>
      <c r="O41" s="384">
        <v>1.5</v>
      </c>
      <c r="P41" s="384">
        <v>1.5</v>
      </c>
      <c r="Q41" s="384"/>
      <c r="R41" s="388">
        <f t="shared" ref="R41:R42" si="16">IF(SUM(E41:Q41)=0,"",+AVERAGE(E41:Q41))</f>
        <v>1.2916666666666667</v>
      </c>
    </row>
    <row r="42" spans="1:18" ht="20.100000000000001" customHeight="1" thickBot="1" x14ac:dyDescent="0.25">
      <c r="A42" s="383"/>
      <c r="B42" s="383" t="s">
        <v>7</v>
      </c>
      <c r="C42" s="386">
        <v>1.2</v>
      </c>
      <c r="D42" s="386">
        <v>0.9</v>
      </c>
      <c r="E42" s="386">
        <v>0.7</v>
      </c>
      <c r="F42" s="386">
        <v>0.9</v>
      </c>
      <c r="G42" s="386">
        <v>1</v>
      </c>
      <c r="H42" s="386">
        <v>0.9</v>
      </c>
      <c r="I42" s="386">
        <v>0.9</v>
      </c>
      <c r="J42" s="386">
        <v>0.9</v>
      </c>
      <c r="K42" s="386">
        <v>1.2</v>
      </c>
      <c r="L42" s="386">
        <v>0.9</v>
      </c>
      <c r="M42" s="386">
        <v>0.9</v>
      </c>
      <c r="N42" s="386">
        <v>1.2</v>
      </c>
      <c r="O42" s="386">
        <v>1.2</v>
      </c>
      <c r="P42" s="386">
        <v>1.2</v>
      </c>
      <c r="Q42" s="386"/>
      <c r="R42" s="396">
        <f t="shared" si="16"/>
        <v>0.99166666666666659</v>
      </c>
    </row>
    <row r="43" spans="1:18" ht="20.100000000000001" customHeight="1" thickBot="1" x14ac:dyDescent="0.25">
      <c r="A43" s="397"/>
      <c r="B43" s="398"/>
      <c r="C43" s="399" t="str">
        <f t="shared" ref="C43:P43" si="17">IF(C40="","",IF(C40&gt;B40,"En alza", IF(C40&lt;B40, "En Baja", "Estable")))</f>
        <v>En Baja</v>
      </c>
      <c r="D43" s="399" t="str">
        <f t="shared" si="17"/>
        <v>En Baja</v>
      </c>
      <c r="E43" s="399" t="str">
        <f t="shared" si="17"/>
        <v>En Baja</v>
      </c>
      <c r="F43" s="399" t="str">
        <f t="shared" si="17"/>
        <v>En alza</v>
      </c>
      <c r="G43" s="399" t="str">
        <f t="shared" si="17"/>
        <v>En alza</v>
      </c>
      <c r="H43" s="399" t="str">
        <f t="shared" si="17"/>
        <v>En Baja</v>
      </c>
      <c r="I43" s="399" t="str">
        <f t="shared" si="17"/>
        <v>Estable</v>
      </c>
      <c r="J43" s="399" t="str">
        <f t="shared" si="17"/>
        <v>Estable</v>
      </c>
      <c r="K43" s="399" t="str">
        <f t="shared" si="17"/>
        <v>En alza</v>
      </c>
      <c r="L43" s="399" t="str">
        <f t="shared" si="17"/>
        <v>En Baja</v>
      </c>
      <c r="M43" s="399" t="str">
        <f t="shared" si="17"/>
        <v>Estable</v>
      </c>
      <c r="N43" s="399" t="str">
        <f t="shared" si="17"/>
        <v>En alza</v>
      </c>
      <c r="O43" s="399" t="str">
        <f t="shared" si="17"/>
        <v>Estable</v>
      </c>
      <c r="P43" s="399" t="str">
        <f t="shared" si="17"/>
        <v>Estable</v>
      </c>
      <c r="Q43" s="400"/>
      <c r="R43" s="401"/>
    </row>
    <row r="44" spans="1:18" ht="20.100000000000001" customHeight="1" x14ac:dyDescent="0.2">
      <c r="A44" s="383"/>
      <c r="B44" s="383" t="s">
        <v>4</v>
      </c>
      <c r="C44" s="382">
        <v>1.7</v>
      </c>
      <c r="D44" s="382">
        <v>1.8</v>
      </c>
      <c r="E44" s="382">
        <v>1.7</v>
      </c>
      <c r="F44" s="382">
        <v>1.9</v>
      </c>
      <c r="G44" s="382">
        <v>1.8</v>
      </c>
      <c r="H44" s="382">
        <v>1.9</v>
      </c>
      <c r="I44" s="382">
        <v>2</v>
      </c>
      <c r="J44" s="382">
        <v>2</v>
      </c>
      <c r="K44" s="382">
        <v>2.1</v>
      </c>
      <c r="L44" s="382">
        <v>2</v>
      </c>
      <c r="M44" s="382">
        <v>2</v>
      </c>
      <c r="N44" s="382">
        <v>2.1</v>
      </c>
      <c r="O44" s="382">
        <v>2</v>
      </c>
      <c r="P44" s="382">
        <v>2</v>
      </c>
      <c r="Q44" s="382"/>
      <c r="R44" s="388">
        <f>IF(SUM(E44:Q44)=0,"",+AVERAGE(E44:Q44))</f>
        <v>1.9583333333333333</v>
      </c>
    </row>
    <row r="45" spans="1:18" ht="20.100000000000001" customHeight="1" x14ac:dyDescent="0.2">
      <c r="A45" s="383" t="s">
        <v>40</v>
      </c>
      <c r="B45" s="383" t="s">
        <v>6</v>
      </c>
      <c r="C45" s="384">
        <v>1.4</v>
      </c>
      <c r="D45" s="384">
        <v>1.5</v>
      </c>
      <c r="E45" s="384">
        <v>1.4</v>
      </c>
      <c r="F45" s="384">
        <v>1.6</v>
      </c>
      <c r="G45" s="384">
        <v>1.5</v>
      </c>
      <c r="H45" s="384">
        <v>1.6</v>
      </c>
      <c r="I45" s="384">
        <v>1.7</v>
      </c>
      <c r="J45" s="384">
        <v>1.7</v>
      </c>
      <c r="K45" s="384">
        <v>1.8</v>
      </c>
      <c r="L45" s="384">
        <v>1.7</v>
      </c>
      <c r="M45" s="384">
        <v>1.7</v>
      </c>
      <c r="N45" s="384">
        <v>1.8</v>
      </c>
      <c r="O45" s="384">
        <v>1.7</v>
      </c>
      <c r="P45" s="384">
        <v>1.7</v>
      </c>
      <c r="Q45" s="384"/>
      <c r="R45" s="388">
        <f t="shared" ref="R45:R46" si="18">IF(SUM(E45:Q45)=0,"",+AVERAGE(E45:Q45))</f>
        <v>1.6583333333333332</v>
      </c>
    </row>
    <row r="46" spans="1:18" ht="20.100000000000001" customHeight="1" thickBot="1" x14ac:dyDescent="0.25">
      <c r="A46" s="383"/>
      <c r="B46" s="383" t="s">
        <v>7</v>
      </c>
      <c r="C46" s="386">
        <v>1.3</v>
      </c>
      <c r="D46" s="386">
        <v>1.2</v>
      </c>
      <c r="E46" s="386">
        <v>1.1000000000000001</v>
      </c>
      <c r="F46" s="386">
        <v>1.3</v>
      </c>
      <c r="G46" s="386">
        <v>1.2</v>
      </c>
      <c r="H46" s="386">
        <v>1.3</v>
      </c>
      <c r="I46" s="386">
        <v>1.4</v>
      </c>
      <c r="J46" s="386">
        <v>1.4</v>
      </c>
      <c r="K46" s="386">
        <v>1.5</v>
      </c>
      <c r="L46" s="386">
        <v>1.4</v>
      </c>
      <c r="M46" s="386">
        <v>1.4</v>
      </c>
      <c r="N46" s="386">
        <v>1.5</v>
      </c>
      <c r="O46" s="386">
        <v>1.4</v>
      </c>
      <c r="P46" s="386">
        <v>1.4</v>
      </c>
      <c r="Q46" s="386"/>
      <c r="R46" s="388">
        <f t="shared" si="18"/>
        <v>1.3583333333333334</v>
      </c>
    </row>
    <row r="47" spans="1:18" ht="20.100000000000001" customHeight="1" thickBot="1" x14ac:dyDescent="0.25">
      <c r="A47" s="397"/>
      <c r="B47" s="398"/>
      <c r="C47" s="399" t="str">
        <f t="shared" ref="C47:P47" si="19">IF(C44="","",IF(C44&gt;B44,"En alza", IF(C44&lt;B44, "En Baja", "Estable")))</f>
        <v>En Baja</v>
      </c>
      <c r="D47" s="399" t="str">
        <f t="shared" si="19"/>
        <v>En alza</v>
      </c>
      <c r="E47" s="399" t="str">
        <f t="shared" si="19"/>
        <v>En Baja</v>
      </c>
      <c r="F47" s="399" t="str">
        <f t="shared" si="19"/>
        <v>En alza</v>
      </c>
      <c r="G47" s="399" t="str">
        <f t="shared" si="19"/>
        <v>En Baja</v>
      </c>
      <c r="H47" s="399" t="str">
        <f t="shared" si="19"/>
        <v>En alza</v>
      </c>
      <c r="I47" s="399" t="str">
        <f t="shared" si="19"/>
        <v>En alza</v>
      </c>
      <c r="J47" s="399" t="str">
        <f t="shared" si="19"/>
        <v>Estable</v>
      </c>
      <c r="K47" s="399" t="str">
        <f t="shared" si="19"/>
        <v>En alza</v>
      </c>
      <c r="L47" s="399" t="str">
        <f t="shared" si="19"/>
        <v>En Baja</v>
      </c>
      <c r="M47" s="399" t="str">
        <f t="shared" si="19"/>
        <v>Estable</v>
      </c>
      <c r="N47" s="399" t="str">
        <f t="shared" si="19"/>
        <v>En alza</v>
      </c>
      <c r="O47" s="399" t="str">
        <f t="shared" si="19"/>
        <v>En Baja</v>
      </c>
      <c r="P47" s="399" t="str">
        <f t="shared" si="19"/>
        <v>Estable</v>
      </c>
      <c r="Q47" s="400"/>
      <c r="R47" s="402"/>
    </row>
    <row r="48" spans="1:18" ht="20.100000000000001" customHeight="1" x14ac:dyDescent="0.2">
      <c r="A48" s="383"/>
      <c r="B48" s="383" t="s">
        <v>4</v>
      </c>
      <c r="C48" s="384">
        <v>2.2999999999999998</v>
      </c>
      <c r="D48" s="384">
        <v>2.5</v>
      </c>
      <c r="E48" s="384">
        <v>2.5</v>
      </c>
      <c r="F48" s="384">
        <v>2.2999999999999998</v>
      </c>
      <c r="G48" s="384">
        <v>2.5</v>
      </c>
      <c r="H48" s="384">
        <v>2.2000000000000002</v>
      </c>
      <c r="I48" s="384">
        <v>2.2000000000000002</v>
      </c>
      <c r="J48" s="384">
        <v>2.2000000000000002</v>
      </c>
      <c r="K48" s="384">
        <v>2.5</v>
      </c>
      <c r="L48" s="384">
        <v>2.6</v>
      </c>
      <c r="M48" s="384">
        <v>2.2000000000000002</v>
      </c>
      <c r="N48" s="384">
        <v>2.6</v>
      </c>
      <c r="O48" s="384">
        <v>2</v>
      </c>
      <c r="P48" s="384">
        <v>2.5</v>
      </c>
      <c r="Q48" s="384"/>
      <c r="R48" s="388">
        <f>IF(SUM(E48:Q48)=0,"",+AVERAGE(E48:Q48))</f>
        <v>2.3583333333333334</v>
      </c>
    </row>
    <row r="49" spans="1:18" ht="20.100000000000001" customHeight="1" x14ac:dyDescent="0.2">
      <c r="A49" s="383" t="s">
        <v>45</v>
      </c>
      <c r="B49" s="383" t="s">
        <v>6</v>
      </c>
      <c r="C49" s="384">
        <v>2</v>
      </c>
      <c r="D49" s="384">
        <v>2.2000000000000002</v>
      </c>
      <c r="E49" s="384">
        <v>2.2000000000000002</v>
      </c>
      <c r="F49" s="384">
        <v>2</v>
      </c>
      <c r="G49" s="384">
        <v>2.2000000000000002</v>
      </c>
      <c r="H49" s="384">
        <v>1.9</v>
      </c>
      <c r="I49" s="384">
        <v>1.9</v>
      </c>
      <c r="J49" s="384">
        <v>1.9</v>
      </c>
      <c r="K49" s="384">
        <v>2.2000000000000002</v>
      </c>
      <c r="L49" s="384">
        <v>2.2999999999999998</v>
      </c>
      <c r="M49" s="384">
        <v>1.9</v>
      </c>
      <c r="N49" s="384">
        <v>2.2999999999999998</v>
      </c>
      <c r="O49" s="384">
        <v>1.7</v>
      </c>
      <c r="P49" s="384">
        <v>2.2000000000000002</v>
      </c>
      <c r="Q49" s="384"/>
      <c r="R49" s="388">
        <f t="shared" ref="R49:R50" si="20">IF(SUM(E49:Q49)=0,"",+AVERAGE(E49:Q49))</f>
        <v>2.0583333333333331</v>
      </c>
    </row>
    <row r="50" spans="1:18" ht="20.100000000000001" customHeight="1" thickBot="1" x14ac:dyDescent="0.25">
      <c r="A50" s="383"/>
      <c r="B50" s="383" t="s">
        <v>7</v>
      </c>
      <c r="C50" s="384">
        <v>1.7</v>
      </c>
      <c r="D50" s="384">
        <v>1.9</v>
      </c>
      <c r="E50" s="384">
        <v>1.9</v>
      </c>
      <c r="F50" s="384">
        <v>1.7</v>
      </c>
      <c r="G50" s="384">
        <v>1.9</v>
      </c>
      <c r="H50" s="384">
        <v>1.6</v>
      </c>
      <c r="I50" s="384">
        <v>1.6</v>
      </c>
      <c r="J50" s="384">
        <v>1.6</v>
      </c>
      <c r="K50" s="384">
        <v>1.9</v>
      </c>
      <c r="L50" s="384">
        <v>2</v>
      </c>
      <c r="M50" s="384">
        <v>1.6</v>
      </c>
      <c r="N50" s="384">
        <v>2</v>
      </c>
      <c r="O50" s="384">
        <v>1.4</v>
      </c>
      <c r="P50" s="384">
        <v>1.9</v>
      </c>
      <c r="Q50" s="384"/>
      <c r="R50" s="388">
        <f t="shared" si="20"/>
        <v>1.7583333333333329</v>
      </c>
    </row>
    <row r="51" spans="1:18" ht="20.100000000000001" customHeight="1" thickBot="1" x14ac:dyDescent="0.25">
      <c r="A51" s="403"/>
      <c r="B51" s="404"/>
      <c r="C51" s="405" t="str">
        <f t="shared" ref="C51:P51" si="21">IF(C48="","",IF(C48&gt;B48,"En alza", IF(C48&lt;B48, "En Baja", "Estable")))</f>
        <v>En Baja</v>
      </c>
      <c r="D51" s="408" t="str">
        <f t="shared" si="21"/>
        <v>En alza</v>
      </c>
      <c r="E51" s="405" t="str">
        <f t="shared" si="21"/>
        <v>Estable</v>
      </c>
      <c r="F51" s="405" t="str">
        <f t="shared" si="21"/>
        <v>En Baja</v>
      </c>
      <c r="G51" s="405" t="str">
        <f t="shared" si="21"/>
        <v>En alza</v>
      </c>
      <c r="H51" s="405" t="str">
        <f t="shared" si="21"/>
        <v>En Baja</v>
      </c>
      <c r="I51" s="405" t="str">
        <f t="shared" si="21"/>
        <v>Estable</v>
      </c>
      <c r="J51" s="405" t="str">
        <f t="shared" si="21"/>
        <v>Estable</v>
      </c>
      <c r="K51" s="405" t="str">
        <f t="shared" si="21"/>
        <v>En alza</v>
      </c>
      <c r="L51" s="405" t="str">
        <f t="shared" si="21"/>
        <v>En alza</v>
      </c>
      <c r="M51" s="405" t="str">
        <f t="shared" si="21"/>
        <v>En Baja</v>
      </c>
      <c r="N51" s="405" t="str">
        <f t="shared" si="21"/>
        <v>En alza</v>
      </c>
      <c r="O51" s="405" t="str">
        <f t="shared" si="21"/>
        <v>En Baja</v>
      </c>
      <c r="P51" s="405" t="str">
        <f t="shared" si="21"/>
        <v>En alza</v>
      </c>
      <c r="Q51" s="406"/>
      <c r="R51" s="407"/>
    </row>
    <row r="52" spans="1:18" ht="9.9499999999999993" customHeight="1" x14ac:dyDescent="0.2">
      <c r="A52" s="380" t="s">
        <v>39</v>
      </c>
      <c r="B52" s="293"/>
      <c r="C52" s="206"/>
      <c r="D52" s="206"/>
      <c r="E52" s="206"/>
      <c r="F52" s="379"/>
      <c r="G52" s="206"/>
      <c r="H52" s="206"/>
      <c r="I52" s="206"/>
      <c r="J52" s="206"/>
      <c r="K52" s="206"/>
      <c r="L52" s="206"/>
      <c r="M52" s="206"/>
      <c r="N52" s="293"/>
      <c r="O52" s="293"/>
      <c r="P52" s="293"/>
      <c r="Q52" s="293"/>
      <c r="R52" s="293"/>
    </row>
    <row r="53" spans="1:18" ht="9.9499999999999993" customHeight="1" x14ac:dyDescent="0.2">
      <c r="A53" s="380" t="s">
        <v>42</v>
      </c>
      <c r="B53" s="293"/>
      <c r="C53" s="206"/>
      <c r="D53" s="206"/>
      <c r="E53" s="206"/>
      <c r="F53" s="379"/>
      <c r="G53" s="206"/>
      <c r="H53" s="206"/>
      <c r="I53" s="206"/>
      <c r="J53" s="206"/>
      <c r="K53" s="206"/>
      <c r="L53" s="206"/>
      <c r="M53" s="206"/>
      <c r="N53" s="293"/>
      <c r="O53" s="293"/>
      <c r="P53" s="293"/>
      <c r="Q53" s="293"/>
      <c r="R53" s="293"/>
    </row>
    <row r="54" spans="1:18" x14ac:dyDescent="0.2">
      <c r="A54" s="293"/>
      <c r="B54" s="293"/>
      <c r="C54" s="206"/>
      <c r="D54" s="206"/>
      <c r="E54" s="206"/>
      <c r="F54" s="379"/>
      <c r="G54" s="206"/>
      <c r="H54" s="206"/>
      <c r="I54" s="206"/>
      <c r="J54" s="206"/>
      <c r="K54" s="206"/>
      <c r="L54" s="206"/>
      <c r="M54" s="206"/>
      <c r="N54" s="293"/>
      <c r="O54" s="293"/>
      <c r="P54" s="293"/>
      <c r="Q54" s="293"/>
      <c r="R54" s="293"/>
    </row>
    <row r="55" spans="1:18" x14ac:dyDescent="0.2">
      <c r="A55" s="293"/>
      <c r="B55" s="293"/>
      <c r="C55" s="293"/>
      <c r="D55" s="206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</row>
    <row r="56" spans="1:18" x14ac:dyDescent="0.2">
      <c r="A56" s="293"/>
      <c r="B56" s="293"/>
      <c r="C56" s="206"/>
      <c r="D56" s="206"/>
      <c r="E56" s="206"/>
      <c r="F56" s="379"/>
      <c r="G56" s="206"/>
      <c r="H56" s="206"/>
      <c r="I56" s="206"/>
      <c r="J56" s="206"/>
      <c r="K56" s="206"/>
      <c r="L56" s="206"/>
      <c r="M56" s="206"/>
      <c r="N56" s="293"/>
      <c r="O56" s="293"/>
      <c r="P56" s="293"/>
      <c r="Q56" s="293"/>
      <c r="R56" s="293"/>
    </row>
    <row r="57" spans="1:18" x14ac:dyDescent="0.2">
      <c r="A57" s="293"/>
      <c r="B57" s="293"/>
      <c r="C57" s="206"/>
      <c r="D57" s="206"/>
      <c r="E57" s="206"/>
      <c r="F57" s="379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</row>
    <row r="58" spans="1:18" x14ac:dyDescent="0.2">
      <c r="A58" s="293"/>
      <c r="B58" s="293"/>
      <c r="C58" s="206"/>
      <c r="D58" s="206"/>
      <c r="E58" s="206"/>
      <c r="F58" s="379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</row>
    <row r="59" spans="1:18" x14ac:dyDescent="0.2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</row>
    <row r="60" spans="1:18" x14ac:dyDescent="0.2">
      <c r="A60" s="293"/>
      <c r="B60" s="293"/>
      <c r="C60" s="206"/>
      <c r="D60" s="206"/>
      <c r="E60" s="206"/>
      <c r="F60" s="379"/>
      <c r="G60" s="206"/>
      <c r="H60" s="206"/>
      <c r="I60" s="206"/>
      <c r="J60" s="206"/>
      <c r="K60" s="206"/>
      <c r="L60" s="206"/>
      <c r="M60" s="206"/>
      <c r="N60" s="293"/>
      <c r="O60" s="293"/>
      <c r="P60" s="293"/>
      <c r="Q60" s="293"/>
      <c r="R60" s="293"/>
    </row>
    <row r="61" spans="1:18" x14ac:dyDescent="0.2">
      <c r="A61" s="293"/>
      <c r="B61" s="293"/>
      <c r="C61" s="206"/>
      <c r="D61" s="206"/>
      <c r="E61" s="206"/>
      <c r="F61" s="379"/>
      <c r="G61" s="206"/>
      <c r="H61" s="206"/>
      <c r="I61" s="206"/>
      <c r="J61" s="206"/>
      <c r="K61" s="206"/>
      <c r="L61" s="206"/>
      <c r="M61" s="206"/>
      <c r="N61" s="293"/>
      <c r="O61" s="293"/>
      <c r="P61" s="293"/>
      <c r="Q61" s="293"/>
      <c r="R61" s="293"/>
    </row>
    <row r="62" spans="1:18" x14ac:dyDescent="0.2">
      <c r="A62" s="293"/>
      <c r="B62" s="293"/>
      <c r="C62" s="206"/>
      <c r="D62" s="206"/>
      <c r="E62" s="206"/>
      <c r="F62" s="379"/>
      <c r="G62" s="206"/>
      <c r="H62" s="206"/>
      <c r="I62" s="206"/>
      <c r="J62" s="206"/>
      <c r="K62" s="206"/>
      <c r="L62" s="206"/>
      <c r="M62" s="206"/>
      <c r="N62" s="293"/>
      <c r="O62" s="293"/>
      <c r="P62" s="293"/>
      <c r="Q62" s="293"/>
      <c r="R62" s="293"/>
    </row>
    <row r="63" spans="1:18" x14ac:dyDescent="0.2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</row>
    <row r="64" spans="1:18" x14ac:dyDescent="0.2">
      <c r="A64" s="293"/>
      <c r="B64" s="293"/>
      <c r="C64" s="206"/>
      <c r="D64" s="206"/>
      <c r="E64" s="206"/>
      <c r="F64" s="379"/>
      <c r="G64" s="206"/>
      <c r="H64" s="206"/>
      <c r="I64" s="206"/>
      <c r="J64" s="206"/>
      <c r="K64" s="206"/>
      <c r="L64" s="206"/>
      <c r="M64" s="206"/>
      <c r="N64" s="293"/>
      <c r="O64" s="293"/>
      <c r="P64" s="293"/>
      <c r="Q64" s="293"/>
      <c r="R64" s="293"/>
    </row>
    <row r="65" spans="1:18" x14ac:dyDescent="0.2">
      <c r="A65" s="293"/>
      <c r="B65" s="293"/>
      <c r="C65" s="206"/>
      <c r="D65" s="206"/>
      <c r="E65" s="206"/>
      <c r="F65" s="379"/>
      <c r="G65" s="206"/>
      <c r="H65" s="206"/>
      <c r="I65" s="206"/>
      <c r="J65" s="206"/>
      <c r="K65" s="206"/>
      <c r="L65" s="206"/>
      <c r="M65" s="206"/>
      <c r="N65" s="293"/>
      <c r="O65" s="293"/>
      <c r="P65" s="293"/>
      <c r="Q65" s="293"/>
      <c r="R65" s="293"/>
    </row>
    <row r="66" spans="1:18" x14ac:dyDescent="0.2">
      <c r="A66" s="293"/>
      <c r="B66" s="293"/>
      <c r="C66" s="206"/>
      <c r="D66" s="206"/>
      <c r="E66" s="206"/>
      <c r="F66" s="379"/>
      <c r="G66" s="206"/>
      <c r="H66" s="206"/>
      <c r="I66" s="206"/>
      <c r="J66" s="206"/>
      <c r="K66" s="206"/>
      <c r="L66" s="206"/>
      <c r="M66" s="206"/>
      <c r="N66" s="293"/>
      <c r="O66" s="293"/>
      <c r="P66" s="293"/>
      <c r="Q66" s="293"/>
      <c r="R66" s="293"/>
    </row>
    <row r="67" spans="1:18" x14ac:dyDescent="0.2">
      <c r="A67" s="293"/>
      <c r="B67" s="293"/>
      <c r="C67" s="206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</row>
  </sheetData>
  <mergeCells count="3">
    <mergeCell ref="A1:R1"/>
    <mergeCell ref="A2:R2"/>
    <mergeCell ref="A3:R3"/>
  </mergeCells>
  <printOptions verticalCentered="1"/>
  <pageMargins left="0.19685039370078741" right="0.19685039370078741" top="0.19685039370078741" bottom="0.19685039370078741" header="0" footer="0"/>
  <pageSetup paperSize="9" scale="64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7"/>
  <sheetViews>
    <sheetView zoomScaleNormal="100" workbookViewId="0">
      <selection activeCell="R8" sqref="R8"/>
    </sheetView>
  </sheetViews>
  <sheetFormatPr baseColWidth="10" defaultRowHeight="12" x14ac:dyDescent="0.2"/>
  <cols>
    <col min="1" max="1" width="14.5703125" style="190" customWidth="1"/>
    <col min="2" max="2" width="7.140625" style="190" customWidth="1"/>
    <col min="3" max="3" width="8.5703125" style="190" customWidth="1"/>
    <col min="4" max="4" width="10.5703125" style="190" customWidth="1"/>
    <col min="5" max="5" width="8.28515625" style="190" customWidth="1"/>
    <col min="6" max="6" width="7.85546875" style="190" bestFit="1" customWidth="1"/>
    <col min="7" max="7" width="8.7109375" style="190" customWidth="1"/>
    <col min="8" max="8" width="8.85546875" style="190" customWidth="1"/>
    <col min="9" max="9" width="9.42578125" style="190" customWidth="1"/>
    <col min="10" max="10" width="8.7109375" style="190" customWidth="1"/>
    <col min="11" max="12" width="8" style="190" customWidth="1"/>
    <col min="13" max="13" width="7.85546875" style="190" customWidth="1"/>
    <col min="14" max="14" width="7.140625" style="190" customWidth="1"/>
    <col min="15" max="15" width="7.7109375" style="190" customWidth="1"/>
    <col min="16" max="16" width="6.140625" style="190" customWidth="1"/>
    <col min="17" max="17" width="0.140625" style="190" customWidth="1"/>
    <col min="18" max="18" width="7.85546875" style="190" customWidth="1"/>
    <col min="19" max="16384" width="11.42578125" style="190"/>
  </cols>
  <sheetData>
    <row r="1" spans="1:21" x14ac:dyDescent="0.2">
      <c r="A1" s="459" t="s">
        <v>34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1"/>
    </row>
    <row r="2" spans="1:21" x14ac:dyDescent="0.2">
      <c r="A2" s="462" t="s">
        <v>46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4"/>
    </row>
    <row r="3" spans="1:21" x14ac:dyDescent="0.2">
      <c r="A3" s="465" t="s">
        <v>55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7"/>
    </row>
    <row r="4" spans="1:21" ht="12.75" thickBot="1" x14ac:dyDescent="0.25">
      <c r="A4" s="214"/>
      <c r="B4" s="214"/>
      <c r="C4" s="214"/>
      <c r="D4" s="214"/>
      <c r="E4" s="214"/>
      <c r="F4" s="215"/>
      <c r="G4" s="215"/>
      <c r="H4" s="216"/>
      <c r="I4" s="216"/>
      <c r="J4" s="216"/>
      <c r="K4" s="216"/>
      <c r="L4" s="216"/>
      <c r="M4" s="214"/>
      <c r="N4" s="214"/>
      <c r="O4" s="214"/>
      <c r="P4" s="214"/>
      <c r="Q4" s="214"/>
      <c r="R4" s="214"/>
    </row>
    <row r="5" spans="1:21" ht="12.75" thickBot="1" x14ac:dyDescent="0.25">
      <c r="A5" s="217" t="s">
        <v>0</v>
      </c>
      <c r="B5" s="218" t="s">
        <v>1</v>
      </c>
      <c r="C5" s="219" t="s">
        <v>15</v>
      </c>
      <c r="D5" s="220" t="s">
        <v>37</v>
      </c>
      <c r="E5" s="220" t="s">
        <v>38</v>
      </c>
      <c r="F5" s="220" t="s">
        <v>15</v>
      </c>
      <c r="G5" s="220" t="s">
        <v>37</v>
      </c>
      <c r="H5" s="220" t="s">
        <v>38</v>
      </c>
      <c r="I5" s="220" t="s">
        <v>15</v>
      </c>
      <c r="J5" s="220" t="s">
        <v>37</v>
      </c>
      <c r="K5" s="220" t="s">
        <v>38</v>
      </c>
      <c r="L5" s="220" t="s">
        <v>15</v>
      </c>
      <c r="M5" s="220" t="s">
        <v>37</v>
      </c>
      <c r="N5" s="220" t="s">
        <v>38</v>
      </c>
      <c r="O5" s="220" t="s">
        <v>15</v>
      </c>
      <c r="P5" s="220" t="s">
        <v>37</v>
      </c>
      <c r="Q5" s="220"/>
      <c r="R5" s="221" t="s">
        <v>2</v>
      </c>
    </row>
    <row r="6" spans="1:21" ht="12.75" thickBot="1" x14ac:dyDescent="0.25">
      <c r="A6" s="222"/>
      <c r="B6" s="223"/>
      <c r="C6" s="219" t="s">
        <v>56</v>
      </c>
      <c r="D6" s="224">
        <v>2</v>
      </c>
      <c r="E6" s="224">
        <v>4</v>
      </c>
      <c r="F6" s="224">
        <v>7</v>
      </c>
      <c r="G6" s="224">
        <v>9</v>
      </c>
      <c r="H6" s="224">
        <v>11</v>
      </c>
      <c r="I6" s="224">
        <v>14</v>
      </c>
      <c r="J6" s="224">
        <v>16</v>
      </c>
      <c r="K6" s="224">
        <v>18</v>
      </c>
      <c r="L6" s="224">
        <v>21</v>
      </c>
      <c r="M6" s="224">
        <v>23</v>
      </c>
      <c r="N6" s="224">
        <v>25</v>
      </c>
      <c r="O6" s="224">
        <v>28</v>
      </c>
      <c r="P6" s="224">
        <v>30</v>
      </c>
      <c r="Q6" s="224"/>
      <c r="R6" s="225" t="s">
        <v>3</v>
      </c>
    </row>
    <row r="7" spans="1:21" ht="12.75" thickBot="1" x14ac:dyDescent="0.25"/>
    <row r="8" spans="1:21" ht="12.75" thickBot="1" x14ac:dyDescent="0.25">
      <c r="A8" s="226"/>
      <c r="B8" s="226" t="s">
        <v>4</v>
      </c>
      <c r="C8" s="227">
        <v>1.3</v>
      </c>
      <c r="D8" s="227">
        <v>1.1000000000000001</v>
      </c>
      <c r="E8" s="227">
        <v>1.1000000000000001</v>
      </c>
      <c r="F8" s="227">
        <v>1</v>
      </c>
      <c r="G8" s="227">
        <v>0.9</v>
      </c>
      <c r="H8" s="227">
        <v>1</v>
      </c>
      <c r="I8" s="227">
        <v>0.9</v>
      </c>
      <c r="J8" s="227">
        <v>0.8</v>
      </c>
      <c r="K8" s="227">
        <v>0.9</v>
      </c>
      <c r="L8" s="227">
        <v>1</v>
      </c>
      <c r="M8" s="227">
        <v>1</v>
      </c>
      <c r="N8" s="227">
        <v>0.9</v>
      </c>
      <c r="O8" s="227">
        <v>0.9</v>
      </c>
      <c r="P8" s="227">
        <v>1.1000000000000001</v>
      </c>
      <c r="Q8" s="227"/>
      <c r="R8" s="193">
        <f>IF(SUM(C8:Q8)=0,"",+AVERAGE(C8:Q8))</f>
        <v>0.99285714285714299</v>
      </c>
      <c r="U8" s="230"/>
    </row>
    <row r="9" spans="1:21" ht="12.75" thickBot="1" x14ac:dyDescent="0.25">
      <c r="A9" s="231" t="s">
        <v>5</v>
      </c>
      <c r="B9" s="231" t="s">
        <v>6</v>
      </c>
      <c r="C9" s="232">
        <v>1</v>
      </c>
      <c r="D9" s="232">
        <v>0.8</v>
      </c>
      <c r="E9" s="232">
        <v>0.8</v>
      </c>
      <c r="F9" s="232">
        <v>0.7</v>
      </c>
      <c r="G9" s="232">
        <v>0.6</v>
      </c>
      <c r="H9" s="232">
        <v>0.7</v>
      </c>
      <c r="I9" s="232">
        <v>0.6</v>
      </c>
      <c r="J9" s="232">
        <v>0.5</v>
      </c>
      <c r="K9" s="232">
        <v>0.6</v>
      </c>
      <c r="L9" s="232">
        <v>0.7</v>
      </c>
      <c r="M9" s="232">
        <v>0.7</v>
      </c>
      <c r="N9" s="232">
        <v>0.6</v>
      </c>
      <c r="O9" s="232">
        <v>0.6</v>
      </c>
      <c r="P9" s="232">
        <v>0.8</v>
      </c>
      <c r="Q9" s="232"/>
      <c r="R9" s="193">
        <f t="shared" ref="R9:R10" si="0">IF(SUM(C9:Q9)=0,"",+AVERAGE(C9:Q9))</f>
        <v>0.69285714285714284</v>
      </c>
      <c r="U9" s="230"/>
    </row>
    <row r="10" spans="1:21" ht="12.75" thickBot="1" x14ac:dyDescent="0.25">
      <c r="A10" s="235"/>
      <c r="B10" s="235" t="s">
        <v>7</v>
      </c>
      <c r="C10" s="236">
        <v>0.7</v>
      </c>
      <c r="D10" s="236">
        <v>0.5</v>
      </c>
      <c r="E10" s="236">
        <v>0.5</v>
      </c>
      <c r="F10" s="236">
        <v>0.4</v>
      </c>
      <c r="G10" s="236">
        <v>0.3</v>
      </c>
      <c r="H10" s="236">
        <v>0.4</v>
      </c>
      <c r="I10" s="236">
        <v>0.3</v>
      </c>
      <c r="J10" s="236">
        <v>0.2</v>
      </c>
      <c r="K10" s="236">
        <v>0.3</v>
      </c>
      <c r="L10" s="236">
        <v>0.4</v>
      </c>
      <c r="M10" s="236">
        <v>0.4</v>
      </c>
      <c r="N10" s="236">
        <v>0.3</v>
      </c>
      <c r="O10" s="236">
        <v>0.3</v>
      </c>
      <c r="P10" s="236">
        <v>0.5</v>
      </c>
      <c r="Q10" s="236"/>
      <c r="R10" s="193">
        <f t="shared" si="0"/>
        <v>0.39285714285714279</v>
      </c>
      <c r="U10" s="230"/>
    </row>
    <row r="11" spans="1:21" ht="12.75" thickBot="1" x14ac:dyDescent="0.25">
      <c r="A11" s="231"/>
      <c r="B11" s="231"/>
      <c r="C11" s="237" t="str">
        <f t="shared" ref="C11:O11" si="1">IF(C8="","",IF(C8&gt;B8,"En alza", IF(C8&lt;B8, "En Baja", "Estable")))</f>
        <v>En Baja</v>
      </c>
      <c r="D11" s="237" t="str">
        <f t="shared" si="1"/>
        <v>En Baja</v>
      </c>
      <c r="E11" s="237" t="str">
        <f t="shared" si="1"/>
        <v>Estable</v>
      </c>
      <c r="F11" s="237" t="str">
        <f t="shared" si="1"/>
        <v>En Baja</v>
      </c>
      <c r="G11" s="237" t="str">
        <f t="shared" si="1"/>
        <v>En Baja</v>
      </c>
      <c r="H11" s="237" t="str">
        <f t="shared" si="1"/>
        <v>En alza</v>
      </c>
      <c r="I11" s="237" t="str">
        <f t="shared" si="1"/>
        <v>En Baja</v>
      </c>
      <c r="J11" s="237" t="str">
        <f t="shared" si="1"/>
        <v>En Baja</v>
      </c>
      <c r="K11" s="237" t="str">
        <f t="shared" si="1"/>
        <v>En alza</v>
      </c>
      <c r="L11" s="237" t="str">
        <f t="shared" si="1"/>
        <v>En alza</v>
      </c>
      <c r="M11" s="237" t="str">
        <f t="shared" si="1"/>
        <v>Estable</v>
      </c>
      <c r="N11" s="237" t="str">
        <f t="shared" si="1"/>
        <v>En Baja</v>
      </c>
      <c r="O11" s="237" t="str">
        <f t="shared" si="1"/>
        <v>Estable</v>
      </c>
      <c r="P11" s="237" t="str">
        <f t="shared" ref="P11" si="2">IF(P8="","",IF(P8&gt;O8,"En alza", IF(P8&lt;O8, "En Baja", "Estable")))</f>
        <v>En alza</v>
      </c>
      <c r="Q11" s="237" t="str">
        <f t="shared" ref="Q11" si="3">IF(Q8="","",IF(Q8&gt;P8,"En alza", IF(Q8&lt;P8, "En Baja", "Estable")))</f>
        <v/>
      </c>
      <c r="R11" s="237"/>
      <c r="U11" s="230"/>
    </row>
    <row r="12" spans="1:21" ht="12.75" thickBot="1" x14ac:dyDescent="0.25">
      <c r="A12" s="226"/>
      <c r="B12" s="268" t="s">
        <v>4</v>
      </c>
      <c r="C12" s="227">
        <v>2.6</v>
      </c>
      <c r="D12" s="227">
        <v>2.5</v>
      </c>
      <c r="E12" s="227">
        <v>2.4</v>
      </c>
      <c r="F12" s="227">
        <v>2</v>
      </c>
      <c r="G12" s="227">
        <v>2</v>
      </c>
      <c r="H12" s="227">
        <v>2.2000000000000002</v>
      </c>
      <c r="I12" s="227">
        <v>2.2000000000000002</v>
      </c>
      <c r="J12" s="227">
        <v>2</v>
      </c>
      <c r="K12" s="227">
        <v>2.2000000000000002</v>
      </c>
      <c r="L12" s="227">
        <v>2.2000000000000002</v>
      </c>
      <c r="M12" s="227">
        <v>2.2000000000000002</v>
      </c>
      <c r="N12" s="227">
        <v>2.2000000000000002</v>
      </c>
      <c r="O12" s="227">
        <v>2.2000000000000002</v>
      </c>
      <c r="P12" s="227">
        <v>2</v>
      </c>
      <c r="Q12" s="227"/>
      <c r="R12" s="193">
        <f>IF(SUM(C12:Q12)=0,"",+AVERAGE(C12:Q12))</f>
        <v>2.2071428571428569</v>
      </c>
      <c r="U12" s="230"/>
    </row>
    <row r="13" spans="1:21" ht="12.75" thickBot="1" x14ac:dyDescent="0.25">
      <c r="A13" s="231" t="s">
        <v>8</v>
      </c>
      <c r="B13" s="269" t="s">
        <v>6</v>
      </c>
      <c r="C13" s="232">
        <v>2.2999999999999998</v>
      </c>
      <c r="D13" s="232">
        <v>2.2000000000000002</v>
      </c>
      <c r="E13" s="232">
        <v>2.1</v>
      </c>
      <c r="F13" s="232">
        <v>1.7</v>
      </c>
      <c r="G13" s="232">
        <v>1.7</v>
      </c>
      <c r="H13" s="232">
        <v>1.9</v>
      </c>
      <c r="I13" s="232">
        <v>1.9</v>
      </c>
      <c r="J13" s="232">
        <v>1.7</v>
      </c>
      <c r="K13" s="232">
        <v>1.9</v>
      </c>
      <c r="L13" s="232">
        <v>1.9</v>
      </c>
      <c r="M13" s="232">
        <v>1.9</v>
      </c>
      <c r="N13" s="232">
        <v>1.9</v>
      </c>
      <c r="O13" s="232">
        <v>1.9</v>
      </c>
      <c r="P13" s="232">
        <v>1.8</v>
      </c>
      <c r="Q13" s="232"/>
      <c r="R13" s="193">
        <f t="shared" ref="R13:R15" si="4">IF(SUM(C13:Q13)=0,"",+AVERAGE(C13:Q13))</f>
        <v>1.9142857142857139</v>
      </c>
      <c r="U13" s="230"/>
    </row>
    <row r="14" spans="1:21" ht="12.75" thickBot="1" x14ac:dyDescent="0.25">
      <c r="A14" s="235"/>
      <c r="B14" s="270" t="s">
        <v>7</v>
      </c>
      <c r="C14" s="236">
        <v>2</v>
      </c>
      <c r="D14" s="236">
        <v>1.9</v>
      </c>
      <c r="E14" s="236">
        <v>1.8</v>
      </c>
      <c r="F14" s="236">
        <v>1.7</v>
      </c>
      <c r="G14" s="236">
        <v>1.7</v>
      </c>
      <c r="H14" s="236">
        <v>1.6</v>
      </c>
      <c r="I14" s="236">
        <v>1.6</v>
      </c>
      <c r="J14" s="236">
        <v>1.4</v>
      </c>
      <c r="K14" s="236">
        <v>1.6</v>
      </c>
      <c r="L14" s="236">
        <v>1.6</v>
      </c>
      <c r="M14" s="236">
        <v>1.6</v>
      </c>
      <c r="N14" s="236">
        <v>1.6</v>
      </c>
      <c r="O14" s="236">
        <v>1.6</v>
      </c>
      <c r="P14" s="236">
        <v>1.5</v>
      </c>
      <c r="Q14" s="236"/>
      <c r="R14" s="193">
        <f t="shared" si="4"/>
        <v>1.6571428571428573</v>
      </c>
      <c r="U14" s="230"/>
    </row>
    <row r="15" spans="1:21" ht="12.75" thickBot="1" x14ac:dyDescent="0.25">
      <c r="A15" s="231"/>
      <c r="B15" s="231"/>
      <c r="C15" s="237" t="str">
        <f t="shared" ref="C15:N15" si="5">IF(C12="","",IF(C12&gt;B12,"En alza", IF(C12&lt;B12, "En Baja", "Estable")))</f>
        <v>En Baja</v>
      </c>
      <c r="D15" s="237" t="str">
        <f t="shared" si="5"/>
        <v>En Baja</v>
      </c>
      <c r="E15" s="237" t="str">
        <f t="shared" si="5"/>
        <v>En Baja</v>
      </c>
      <c r="F15" s="237" t="str">
        <f t="shared" si="5"/>
        <v>En Baja</v>
      </c>
      <c r="G15" s="237" t="str">
        <f t="shared" si="5"/>
        <v>Estable</v>
      </c>
      <c r="H15" s="237" t="str">
        <f t="shared" si="5"/>
        <v>En alza</v>
      </c>
      <c r="I15" s="237" t="str">
        <f t="shared" si="5"/>
        <v>Estable</v>
      </c>
      <c r="J15" s="237" t="str">
        <f t="shared" si="5"/>
        <v>En Baja</v>
      </c>
      <c r="K15" s="237" t="str">
        <f t="shared" si="5"/>
        <v>En alza</v>
      </c>
      <c r="L15" s="237" t="str">
        <f t="shared" si="5"/>
        <v>Estable</v>
      </c>
      <c r="M15" s="237" t="str">
        <f t="shared" si="5"/>
        <v>Estable</v>
      </c>
      <c r="N15" s="237" t="str">
        <f t="shared" si="5"/>
        <v>Estable</v>
      </c>
      <c r="O15" s="237" t="str">
        <f t="shared" ref="O15" si="6">IF(O12="","",IF(O12&gt;N12,"En alza", IF(O12&lt;N12, "En Baja", "Estable")))</f>
        <v>Estable</v>
      </c>
      <c r="P15" s="237" t="str">
        <f t="shared" ref="P15" si="7">IF(P12="","",IF(P12&gt;O12,"En alza", IF(P12&lt;O12, "En Baja", "Estable")))</f>
        <v>En Baja</v>
      </c>
      <c r="Q15" s="237"/>
      <c r="R15" s="193" t="str">
        <f t="shared" si="4"/>
        <v/>
      </c>
      <c r="U15" s="230"/>
    </row>
    <row r="16" spans="1:21" ht="12.75" thickBot="1" x14ac:dyDescent="0.25">
      <c r="A16" s="226"/>
      <c r="B16" s="226" t="s">
        <v>4</v>
      </c>
      <c r="C16" s="255">
        <v>1.3</v>
      </c>
      <c r="D16" s="255">
        <v>1.3</v>
      </c>
      <c r="E16" s="227">
        <v>1.3</v>
      </c>
      <c r="F16" s="227">
        <v>1</v>
      </c>
      <c r="G16" s="227">
        <v>0.9</v>
      </c>
      <c r="H16" s="227">
        <v>1.2</v>
      </c>
      <c r="I16" s="227">
        <v>1.2</v>
      </c>
      <c r="J16" s="227">
        <v>1.2</v>
      </c>
      <c r="K16" s="227">
        <v>1.2</v>
      </c>
      <c r="L16" s="227">
        <v>1.2</v>
      </c>
      <c r="M16" s="227">
        <v>1.2</v>
      </c>
      <c r="N16" s="227">
        <v>1.2</v>
      </c>
      <c r="O16" s="227">
        <v>1.2</v>
      </c>
      <c r="P16" s="227">
        <v>1.5</v>
      </c>
      <c r="Q16" s="227"/>
      <c r="R16" s="193">
        <f>IF(SUM(C16:Q16)=0,"",+AVERAGE(C16:Q16))</f>
        <v>1.2071428571428571</v>
      </c>
      <c r="U16" s="230"/>
    </row>
    <row r="17" spans="1:21" ht="12.75" thickBot="1" x14ac:dyDescent="0.25">
      <c r="A17" s="231" t="s">
        <v>9</v>
      </c>
      <c r="B17" s="231" t="s">
        <v>6</v>
      </c>
      <c r="C17" s="237">
        <v>1</v>
      </c>
      <c r="D17" s="237">
        <v>1</v>
      </c>
      <c r="E17" s="232">
        <v>1</v>
      </c>
      <c r="F17" s="232">
        <v>0.7</v>
      </c>
      <c r="G17" s="232">
        <v>0.6</v>
      </c>
      <c r="H17" s="232">
        <v>0.9</v>
      </c>
      <c r="I17" s="232">
        <v>0.9</v>
      </c>
      <c r="J17" s="232">
        <v>0.9</v>
      </c>
      <c r="K17" s="232">
        <v>0.9</v>
      </c>
      <c r="L17" s="232">
        <v>0.9</v>
      </c>
      <c r="M17" s="232">
        <v>0.9</v>
      </c>
      <c r="N17" s="232">
        <v>0.9</v>
      </c>
      <c r="O17" s="232">
        <v>0.9</v>
      </c>
      <c r="P17" s="232">
        <v>1.2</v>
      </c>
      <c r="Q17" s="232"/>
      <c r="R17" s="193">
        <f t="shared" ref="R17:R18" si="8">IF(SUM(C17:Q17)=0,"",+AVERAGE(C17:Q17))</f>
        <v>0.90714285714285725</v>
      </c>
      <c r="U17" s="230"/>
    </row>
    <row r="18" spans="1:21" ht="12.75" thickBot="1" x14ac:dyDescent="0.25">
      <c r="A18" s="235"/>
      <c r="B18" s="235" t="s">
        <v>7</v>
      </c>
      <c r="C18" s="245">
        <v>0.7</v>
      </c>
      <c r="D18" s="245">
        <v>0.7</v>
      </c>
      <c r="E18" s="236">
        <v>0.7</v>
      </c>
      <c r="F18" s="236">
        <v>0.4</v>
      </c>
      <c r="G18" s="236">
        <v>0.3</v>
      </c>
      <c r="H18" s="236">
        <v>0.6</v>
      </c>
      <c r="I18" s="236">
        <v>0.6</v>
      </c>
      <c r="J18" s="236">
        <v>0.6</v>
      </c>
      <c r="K18" s="236">
        <v>0.6</v>
      </c>
      <c r="L18" s="236">
        <v>0.6</v>
      </c>
      <c r="M18" s="236">
        <v>0.6</v>
      </c>
      <c r="N18" s="236">
        <v>0.6</v>
      </c>
      <c r="O18" s="236">
        <v>0.6</v>
      </c>
      <c r="P18" s="236">
        <v>0.9</v>
      </c>
      <c r="Q18" s="236"/>
      <c r="R18" s="193">
        <f t="shared" si="8"/>
        <v>0.60714285714285698</v>
      </c>
    </row>
    <row r="19" spans="1:21" ht="12.75" thickBot="1" x14ac:dyDescent="0.25">
      <c r="A19" s="231"/>
      <c r="B19" s="231"/>
      <c r="C19" s="237" t="str">
        <f t="shared" ref="C19:N19" si="9">IF(C16="","",IF(C16&gt;B16,"En alza", IF(C16&lt;B16, "En Baja", "Estable")))</f>
        <v>En Baja</v>
      </c>
      <c r="D19" s="237" t="str">
        <f t="shared" si="9"/>
        <v>Estable</v>
      </c>
      <c r="E19" s="237" t="str">
        <f t="shared" si="9"/>
        <v>Estable</v>
      </c>
      <c r="F19" s="237" t="str">
        <f t="shared" si="9"/>
        <v>En Baja</v>
      </c>
      <c r="G19" s="237" t="str">
        <f t="shared" si="9"/>
        <v>En Baja</v>
      </c>
      <c r="H19" s="237" t="str">
        <f t="shared" si="9"/>
        <v>En alza</v>
      </c>
      <c r="I19" s="237" t="str">
        <f t="shared" si="9"/>
        <v>Estable</v>
      </c>
      <c r="J19" s="237" t="str">
        <f t="shared" si="9"/>
        <v>Estable</v>
      </c>
      <c r="K19" s="237" t="str">
        <f t="shared" si="9"/>
        <v>Estable</v>
      </c>
      <c r="L19" s="237" t="str">
        <f t="shared" si="9"/>
        <v>Estable</v>
      </c>
      <c r="M19" s="237" t="str">
        <f t="shared" si="9"/>
        <v>Estable</v>
      </c>
      <c r="N19" s="237" t="str">
        <f t="shared" si="9"/>
        <v>Estable</v>
      </c>
      <c r="O19" s="237" t="str">
        <f t="shared" ref="O19" si="10">IF(O16="","",IF(O16&gt;N16,"En alza", IF(O16&lt;N16, "En Baja", "Estable")))</f>
        <v>Estable</v>
      </c>
      <c r="P19" s="237" t="str">
        <f t="shared" ref="P19" si="11">IF(P16="","",IF(P16&gt;O16,"En alza", IF(P16&lt;O16, "En Baja", "Estable")))</f>
        <v>En alza</v>
      </c>
      <c r="Q19" s="237"/>
      <c r="R19" s="196"/>
    </row>
    <row r="20" spans="1:21" ht="12.75" thickBot="1" x14ac:dyDescent="0.25">
      <c r="A20" s="226"/>
      <c r="B20" s="226" t="s">
        <v>4</v>
      </c>
      <c r="C20" s="255">
        <v>1.8</v>
      </c>
      <c r="D20" s="255">
        <v>1.5</v>
      </c>
      <c r="E20" s="227">
        <v>1.5</v>
      </c>
      <c r="F20" s="227">
        <v>1.4</v>
      </c>
      <c r="G20" s="227">
        <v>1.4</v>
      </c>
      <c r="H20" s="227">
        <v>1.5</v>
      </c>
      <c r="I20" s="227">
        <v>1.5</v>
      </c>
      <c r="J20" s="227">
        <v>1.6</v>
      </c>
      <c r="K20" s="227">
        <v>1.5</v>
      </c>
      <c r="L20" s="227">
        <v>1.6</v>
      </c>
      <c r="M20" s="227">
        <v>1.6</v>
      </c>
      <c r="N20" s="227">
        <v>1.6</v>
      </c>
      <c r="O20" s="227">
        <v>1.6</v>
      </c>
      <c r="P20" s="227">
        <v>1.5</v>
      </c>
      <c r="Q20" s="227"/>
      <c r="R20" s="227">
        <f>IF(SUM(C20:Q20)=0,"",+AVERAGE(C20:Q20))</f>
        <v>1.5428571428571429</v>
      </c>
    </row>
    <row r="21" spans="1:21" ht="12.75" thickBot="1" x14ac:dyDescent="0.25">
      <c r="A21" s="231" t="s">
        <v>10</v>
      </c>
      <c r="B21" s="231" t="s">
        <v>6</v>
      </c>
      <c r="C21" s="237">
        <v>1.5</v>
      </c>
      <c r="D21" s="237">
        <v>1.2</v>
      </c>
      <c r="E21" s="232">
        <v>1.2</v>
      </c>
      <c r="F21" s="232">
        <v>1.1000000000000001</v>
      </c>
      <c r="G21" s="232">
        <v>1.1000000000000001</v>
      </c>
      <c r="H21" s="232">
        <v>1.2</v>
      </c>
      <c r="I21" s="232">
        <v>1.2</v>
      </c>
      <c r="J21" s="232">
        <v>1.3</v>
      </c>
      <c r="K21" s="232">
        <v>1.2</v>
      </c>
      <c r="L21" s="232">
        <v>1.3</v>
      </c>
      <c r="M21" s="232">
        <v>1.3</v>
      </c>
      <c r="N21" s="232">
        <v>1.3</v>
      </c>
      <c r="O21" s="232">
        <v>1.3</v>
      </c>
      <c r="P21" s="232">
        <v>1.2</v>
      </c>
      <c r="Q21" s="232"/>
      <c r="R21" s="227">
        <f t="shared" ref="R21:R22" si="12">IF(SUM(C21:Q21)=0,"",+AVERAGE(C21:Q21))</f>
        <v>1.2428571428571431</v>
      </c>
    </row>
    <row r="22" spans="1:21" ht="12.75" thickBot="1" x14ac:dyDescent="0.25">
      <c r="A22" s="235"/>
      <c r="B22" s="235" t="s">
        <v>7</v>
      </c>
      <c r="C22" s="245">
        <v>1.2</v>
      </c>
      <c r="D22" s="245">
        <v>0.9</v>
      </c>
      <c r="E22" s="236">
        <v>0.9</v>
      </c>
      <c r="F22" s="236">
        <v>0.8</v>
      </c>
      <c r="G22" s="236">
        <v>0.8</v>
      </c>
      <c r="H22" s="236">
        <v>0.9</v>
      </c>
      <c r="I22" s="236">
        <v>0.9</v>
      </c>
      <c r="J22" s="236">
        <v>1</v>
      </c>
      <c r="K22" s="236">
        <v>0.9</v>
      </c>
      <c r="L22" s="236">
        <v>1</v>
      </c>
      <c r="M22" s="236">
        <v>1</v>
      </c>
      <c r="N22" s="236">
        <v>1</v>
      </c>
      <c r="O22" s="236">
        <v>1</v>
      </c>
      <c r="P22" s="236">
        <v>0.9</v>
      </c>
      <c r="Q22" s="236"/>
      <c r="R22" s="227">
        <f t="shared" si="12"/>
        <v>0.94285714285714295</v>
      </c>
    </row>
    <row r="23" spans="1:21" ht="12.75" thickBot="1" x14ac:dyDescent="0.25">
      <c r="A23" s="231"/>
      <c r="B23" s="231"/>
      <c r="C23" s="237" t="str">
        <f t="shared" ref="C23:P23" si="13">IF(C20="","",IF(C20&gt;B20,"En alza", IF(C20&lt;B20, "En Baja", "Estable")))</f>
        <v>En Baja</v>
      </c>
      <c r="D23" s="237" t="str">
        <f t="shared" si="13"/>
        <v>En Baja</v>
      </c>
      <c r="E23" s="237" t="str">
        <f t="shared" si="13"/>
        <v>Estable</v>
      </c>
      <c r="F23" s="237" t="str">
        <f t="shared" si="13"/>
        <v>En Baja</v>
      </c>
      <c r="G23" s="237" t="str">
        <f t="shared" si="13"/>
        <v>Estable</v>
      </c>
      <c r="H23" s="237" t="str">
        <f t="shared" si="13"/>
        <v>En alza</v>
      </c>
      <c r="I23" s="237" t="str">
        <f t="shared" si="13"/>
        <v>Estable</v>
      </c>
      <c r="J23" s="237" t="str">
        <f t="shared" si="13"/>
        <v>En alza</v>
      </c>
      <c r="K23" s="237" t="str">
        <f t="shared" si="13"/>
        <v>En Baja</v>
      </c>
      <c r="L23" s="237" t="str">
        <f t="shared" si="13"/>
        <v>En alza</v>
      </c>
      <c r="M23" s="237" t="str">
        <f t="shared" si="13"/>
        <v>Estable</v>
      </c>
      <c r="N23" s="237" t="str">
        <f t="shared" si="13"/>
        <v>Estable</v>
      </c>
      <c r="O23" s="237" t="str">
        <f t="shared" si="13"/>
        <v>Estable</v>
      </c>
      <c r="P23" s="237" t="str">
        <f t="shared" si="13"/>
        <v>En Baja</v>
      </c>
      <c r="Q23" s="237"/>
      <c r="R23" s="196"/>
    </row>
    <row r="24" spans="1:21" ht="12.75" thickBot="1" x14ac:dyDescent="0.25">
      <c r="A24" s="226"/>
      <c r="B24" s="226" t="s">
        <v>4</v>
      </c>
      <c r="C24" s="227">
        <v>1.3</v>
      </c>
      <c r="D24" s="227">
        <v>1.1000000000000001</v>
      </c>
      <c r="E24" s="227">
        <v>1.1000000000000001</v>
      </c>
      <c r="F24" s="227">
        <v>1</v>
      </c>
      <c r="G24" s="227">
        <v>0.8</v>
      </c>
      <c r="H24" s="227">
        <v>1</v>
      </c>
      <c r="I24" s="227">
        <v>1</v>
      </c>
      <c r="J24" s="227">
        <v>1.1000000000000001</v>
      </c>
      <c r="K24" s="227">
        <v>1.1000000000000001</v>
      </c>
      <c r="L24" s="227">
        <v>1.2</v>
      </c>
      <c r="M24" s="227">
        <v>1.2</v>
      </c>
      <c r="N24" s="227">
        <v>1.2</v>
      </c>
      <c r="O24" s="227">
        <v>1.2</v>
      </c>
      <c r="P24" s="227">
        <v>1.1000000000000001</v>
      </c>
      <c r="Q24" s="227"/>
      <c r="R24" s="193">
        <f>IF(SUM(C24:Q24)=0,"",+AVERAGE(C24:Q24))</f>
        <v>1.0999999999999999</v>
      </c>
    </row>
    <row r="25" spans="1:21" ht="12.75" thickBot="1" x14ac:dyDescent="0.25">
      <c r="A25" s="231" t="s">
        <v>11</v>
      </c>
      <c r="B25" s="231" t="s">
        <v>6</v>
      </c>
      <c r="C25" s="232">
        <v>1</v>
      </c>
      <c r="D25" s="232">
        <v>0.8</v>
      </c>
      <c r="E25" s="232">
        <v>0.8</v>
      </c>
      <c r="F25" s="232">
        <v>0.7</v>
      </c>
      <c r="G25" s="232">
        <v>0.5</v>
      </c>
      <c r="H25" s="232">
        <v>0.7</v>
      </c>
      <c r="I25" s="232">
        <v>0.7</v>
      </c>
      <c r="J25" s="232">
        <v>0.8</v>
      </c>
      <c r="K25" s="232">
        <v>0.8</v>
      </c>
      <c r="L25" s="232">
        <v>0.9</v>
      </c>
      <c r="M25" s="232">
        <v>0.9</v>
      </c>
      <c r="N25" s="232">
        <v>0.9</v>
      </c>
      <c r="O25" s="232">
        <v>0.9</v>
      </c>
      <c r="P25" s="232">
        <v>0.8</v>
      </c>
      <c r="Q25" s="232"/>
      <c r="R25" s="193">
        <f t="shared" ref="R25:R26" si="14">IF(SUM(C25:Q25)=0,"",+AVERAGE(C25:Q25))</f>
        <v>0.8</v>
      </c>
    </row>
    <row r="26" spans="1:21" ht="12.75" thickBot="1" x14ac:dyDescent="0.25">
      <c r="A26" s="235"/>
      <c r="B26" s="235" t="s">
        <v>7</v>
      </c>
      <c r="C26" s="236">
        <v>0.7</v>
      </c>
      <c r="D26" s="236">
        <v>0.5</v>
      </c>
      <c r="E26" s="236">
        <v>0.5</v>
      </c>
      <c r="F26" s="236">
        <v>0.4</v>
      </c>
      <c r="G26" s="236">
        <v>0.2</v>
      </c>
      <c r="H26" s="236">
        <v>0.4</v>
      </c>
      <c r="I26" s="236">
        <v>0.4</v>
      </c>
      <c r="J26" s="236">
        <v>0.5</v>
      </c>
      <c r="K26" s="236">
        <v>0.5</v>
      </c>
      <c r="L26" s="236">
        <v>0.6</v>
      </c>
      <c r="M26" s="236">
        <v>0.6</v>
      </c>
      <c r="N26" s="236">
        <v>0.6</v>
      </c>
      <c r="O26" s="236">
        <v>0.6</v>
      </c>
      <c r="P26" s="236">
        <v>0.5</v>
      </c>
      <c r="Q26" s="236"/>
      <c r="R26" s="193">
        <f t="shared" si="14"/>
        <v>0.49999999999999989</v>
      </c>
    </row>
    <row r="27" spans="1:21" ht="12.75" thickBot="1" x14ac:dyDescent="0.25">
      <c r="A27" s="231"/>
      <c r="B27" s="231"/>
      <c r="C27" s="237" t="str">
        <f t="shared" ref="C27:P27" si="15">IF(C24="","",IF(C24&gt;B24,"En alza", IF(C24&lt;B24, "En Baja", "Estable")))</f>
        <v>En Baja</v>
      </c>
      <c r="D27" s="237" t="str">
        <f t="shared" si="15"/>
        <v>En Baja</v>
      </c>
      <c r="E27" s="237" t="str">
        <f t="shared" si="15"/>
        <v>Estable</v>
      </c>
      <c r="F27" s="237" t="str">
        <f t="shared" si="15"/>
        <v>En Baja</v>
      </c>
      <c r="G27" s="237" t="str">
        <f t="shared" si="15"/>
        <v>En Baja</v>
      </c>
      <c r="H27" s="237" t="str">
        <f t="shared" si="15"/>
        <v>En alza</v>
      </c>
      <c r="I27" s="237" t="str">
        <f t="shared" si="15"/>
        <v>Estable</v>
      </c>
      <c r="J27" s="237" t="str">
        <f t="shared" si="15"/>
        <v>En alza</v>
      </c>
      <c r="K27" s="237" t="str">
        <f t="shared" si="15"/>
        <v>Estable</v>
      </c>
      <c r="L27" s="237" t="str">
        <f t="shared" si="15"/>
        <v>En alza</v>
      </c>
      <c r="M27" s="237" t="str">
        <f t="shared" si="15"/>
        <v>Estable</v>
      </c>
      <c r="N27" s="237" t="str">
        <f t="shared" si="15"/>
        <v>Estable</v>
      </c>
      <c r="O27" s="237" t="str">
        <f t="shared" si="15"/>
        <v>Estable</v>
      </c>
      <c r="P27" s="237" t="str">
        <f t="shared" si="15"/>
        <v>En Baja</v>
      </c>
      <c r="Q27" s="237"/>
      <c r="R27" s="196"/>
    </row>
    <row r="28" spans="1:21" ht="12.75" thickBot="1" x14ac:dyDescent="0.25">
      <c r="A28" s="226"/>
      <c r="B28" s="226" t="s">
        <v>4</v>
      </c>
      <c r="C28" s="227">
        <v>1.3</v>
      </c>
      <c r="D28" s="227">
        <v>1.1000000000000001</v>
      </c>
      <c r="E28" s="227">
        <v>1.1000000000000001</v>
      </c>
      <c r="F28" s="227">
        <v>1</v>
      </c>
      <c r="G28" s="227">
        <v>0.8</v>
      </c>
      <c r="H28" s="227">
        <v>1</v>
      </c>
      <c r="I28" s="227">
        <v>1</v>
      </c>
      <c r="J28" s="227">
        <v>1.1000000000000001</v>
      </c>
      <c r="K28" s="227">
        <v>1.1000000000000001</v>
      </c>
      <c r="L28" s="227">
        <v>1.2</v>
      </c>
      <c r="M28" s="227">
        <v>1.2</v>
      </c>
      <c r="N28" s="227">
        <v>1.2</v>
      </c>
      <c r="O28" s="227">
        <v>1.2</v>
      </c>
      <c r="P28" s="227">
        <v>1.2</v>
      </c>
      <c r="Q28" s="227"/>
      <c r="R28" s="193">
        <f>IF(SUM(C28:Q28)=0,"",+AVERAGE(C28:Q28))</f>
        <v>1.107142857142857</v>
      </c>
    </row>
    <row r="29" spans="1:21" ht="12.75" thickBot="1" x14ac:dyDescent="0.25">
      <c r="A29" s="231" t="s">
        <v>12</v>
      </c>
      <c r="B29" s="231" t="s">
        <v>6</v>
      </c>
      <c r="C29" s="232">
        <v>1</v>
      </c>
      <c r="D29" s="232">
        <v>0.8</v>
      </c>
      <c r="E29" s="232">
        <v>0.8</v>
      </c>
      <c r="F29" s="232">
        <v>0.7</v>
      </c>
      <c r="G29" s="232">
        <v>0.5</v>
      </c>
      <c r="H29" s="232">
        <v>0.7</v>
      </c>
      <c r="I29" s="232">
        <v>0.7</v>
      </c>
      <c r="J29" s="232">
        <v>0.8</v>
      </c>
      <c r="K29" s="232">
        <v>0.8</v>
      </c>
      <c r="L29" s="232">
        <v>0.9</v>
      </c>
      <c r="M29" s="232">
        <v>0.9</v>
      </c>
      <c r="N29" s="232">
        <v>0.9</v>
      </c>
      <c r="O29" s="232">
        <v>0.9</v>
      </c>
      <c r="P29" s="232">
        <v>0.9</v>
      </c>
      <c r="Q29" s="232"/>
      <c r="R29" s="193">
        <f t="shared" ref="R29:R30" si="16">IF(SUM(C29:Q29)=0,"",+AVERAGE(C29:Q29))</f>
        <v>0.80714285714285716</v>
      </c>
    </row>
    <row r="30" spans="1:21" ht="12.75" thickBot="1" x14ac:dyDescent="0.25">
      <c r="A30" s="235"/>
      <c r="B30" s="235" t="s">
        <v>7</v>
      </c>
      <c r="C30" s="236">
        <v>0.7</v>
      </c>
      <c r="D30" s="236">
        <v>0.5</v>
      </c>
      <c r="E30" s="236">
        <v>0.5</v>
      </c>
      <c r="F30" s="236">
        <v>0.4</v>
      </c>
      <c r="G30" s="236">
        <v>0.2</v>
      </c>
      <c r="H30" s="236">
        <v>0.4</v>
      </c>
      <c r="I30" s="236">
        <v>0.4</v>
      </c>
      <c r="J30" s="236">
        <v>0.5</v>
      </c>
      <c r="K30" s="236">
        <v>0.5</v>
      </c>
      <c r="L30" s="236">
        <v>0.6</v>
      </c>
      <c r="M30" s="236">
        <v>0.6</v>
      </c>
      <c r="N30" s="236">
        <v>0.6</v>
      </c>
      <c r="O30" s="236">
        <v>0.6</v>
      </c>
      <c r="P30" s="236">
        <v>0.6</v>
      </c>
      <c r="Q30" s="236"/>
      <c r="R30" s="193">
        <f t="shared" si="16"/>
        <v>0.50714285714285701</v>
      </c>
    </row>
    <row r="31" spans="1:21" ht="12.75" thickBot="1" x14ac:dyDescent="0.25">
      <c r="A31" s="231"/>
      <c r="B31" s="231"/>
      <c r="C31" s="237" t="str">
        <f t="shared" ref="C31:P31" si="17">IF(C28="","",IF(C28&gt;B28,"En alza", IF(C28&lt;B28, "En Baja", "Estable")))</f>
        <v>En Baja</v>
      </c>
      <c r="D31" s="237" t="str">
        <f t="shared" si="17"/>
        <v>En Baja</v>
      </c>
      <c r="E31" s="237" t="str">
        <f t="shared" si="17"/>
        <v>Estable</v>
      </c>
      <c r="F31" s="237" t="str">
        <f t="shared" si="17"/>
        <v>En Baja</v>
      </c>
      <c r="G31" s="237" t="str">
        <f t="shared" si="17"/>
        <v>En Baja</v>
      </c>
      <c r="H31" s="237" t="str">
        <f t="shared" si="17"/>
        <v>En alza</v>
      </c>
      <c r="I31" s="237" t="str">
        <f t="shared" si="17"/>
        <v>Estable</v>
      </c>
      <c r="J31" s="237" t="str">
        <f t="shared" si="17"/>
        <v>En alza</v>
      </c>
      <c r="K31" s="237" t="str">
        <f t="shared" si="17"/>
        <v>Estable</v>
      </c>
      <c r="L31" s="237" t="str">
        <f t="shared" si="17"/>
        <v>En alza</v>
      </c>
      <c r="M31" s="237" t="str">
        <f t="shared" si="17"/>
        <v>Estable</v>
      </c>
      <c r="N31" s="237" t="str">
        <f t="shared" si="17"/>
        <v>Estable</v>
      </c>
      <c r="O31" s="237" t="str">
        <f t="shared" si="17"/>
        <v>Estable</v>
      </c>
      <c r="P31" s="237" t="str">
        <f t="shared" si="17"/>
        <v>Estable</v>
      </c>
      <c r="Q31" s="237"/>
      <c r="R31" s="196"/>
    </row>
    <row r="32" spans="1:21" ht="12.75" thickBot="1" x14ac:dyDescent="0.25">
      <c r="A32" s="226"/>
      <c r="B32" s="226" t="s">
        <v>4</v>
      </c>
      <c r="C32" s="255">
        <v>1.5</v>
      </c>
      <c r="D32" s="255">
        <v>1.4</v>
      </c>
      <c r="E32" s="255">
        <v>1.4</v>
      </c>
      <c r="F32" s="255">
        <v>1.3</v>
      </c>
      <c r="G32" s="255">
        <v>1.2</v>
      </c>
      <c r="H32" s="255">
        <v>1.3</v>
      </c>
      <c r="I32" s="255">
        <v>1.2</v>
      </c>
      <c r="J32" s="255">
        <v>1.4</v>
      </c>
      <c r="K32" s="255">
        <v>1.2</v>
      </c>
      <c r="L32" s="255">
        <v>1.2</v>
      </c>
      <c r="M32" s="255">
        <v>1.2</v>
      </c>
      <c r="N32" s="255">
        <v>1.1000000000000001</v>
      </c>
      <c r="O32" s="255">
        <v>1.1000000000000001</v>
      </c>
      <c r="P32" s="255">
        <v>1.2</v>
      </c>
      <c r="Q32" s="255"/>
      <c r="R32" s="193">
        <f>IF(SUM(C32:Q32)=0,"",+AVERAGE(C32:Q32))</f>
        <v>1.264285714285714</v>
      </c>
    </row>
    <row r="33" spans="1:18" ht="12.75" thickBot="1" x14ac:dyDescent="0.25">
      <c r="A33" s="231" t="s">
        <v>14</v>
      </c>
      <c r="B33" s="231" t="s">
        <v>6</v>
      </c>
      <c r="C33" s="237">
        <v>1.2</v>
      </c>
      <c r="D33" s="237">
        <v>1.1000000000000001</v>
      </c>
      <c r="E33" s="237">
        <v>1.1000000000000001</v>
      </c>
      <c r="F33" s="237">
        <v>1</v>
      </c>
      <c r="G33" s="237">
        <v>0.9</v>
      </c>
      <c r="H33" s="237">
        <v>1</v>
      </c>
      <c r="I33" s="237">
        <v>0.9</v>
      </c>
      <c r="J33" s="237">
        <v>1.1000000000000001</v>
      </c>
      <c r="K33" s="237">
        <v>0.9</v>
      </c>
      <c r="L33" s="237">
        <v>0.9</v>
      </c>
      <c r="M33" s="237">
        <v>0.9</v>
      </c>
      <c r="N33" s="237">
        <v>0.8</v>
      </c>
      <c r="O33" s="237">
        <v>0.8</v>
      </c>
      <c r="P33" s="237">
        <v>0.9</v>
      </c>
      <c r="Q33" s="237"/>
      <c r="R33" s="193">
        <f t="shared" ref="R33:R34" si="18">IF(SUM(C33:Q33)=0,"",+AVERAGE(C33:Q33))</f>
        <v>0.96428571428571452</v>
      </c>
    </row>
    <row r="34" spans="1:18" ht="12.75" thickBot="1" x14ac:dyDescent="0.25">
      <c r="A34" s="235"/>
      <c r="B34" s="235" t="s">
        <v>7</v>
      </c>
      <c r="C34" s="245">
        <v>0.9</v>
      </c>
      <c r="D34" s="245">
        <v>0.8</v>
      </c>
      <c r="E34" s="245">
        <v>0.8</v>
      </c>
      <c r="F34" s="245">
        <v>0.7</v>
      </c>
      <c r="G34" s="245">
        <v>0.6</v>
      </c>
      <c r="H34" s="245">
        <v>0.7</v>
      </c>
      <c r="I34" s="245">
        <v>0.6</v>
      </c>
      <c r="J34" s="245">
        <v>0.8</v>
      </c>
      <c r="K34" s="245">
        <v>0.6</v>
      </c>
      <c r="L34" s="245">
        <v>0.6</v>
      </c>
      <c r="M34" s="245">
        <v>0.6</v>
      </c>
      <c r="N34" s="245">
        <v>0.5</v>
      </c>
      <c r="O34" s="245">
        <v>0.5</v>
      </c>
      <c r="P34" s="245">
        <v>0.6</v>
      </c>
      <c r="Q34" s="245"/>
      <c r="R34" s="193">
        <f t="shared" si="18"/>
        <v>0.66428571428571426</v>
      </c>
    </row>
    <row r="35" spans="1:18" ht="12.75" thickBot="1" x14ac:dyDescent="0.25">
      <c r="A35" s="231"/>
      <c r="B35" s="231"/>
      <c r="C35" s="237" t="str">
        <f t="shared" ref="C35:P35" si="19">IF(C32="","",IF(C32&gt;B32,"En alza", IF(C32&lt;B32, "En Baja", "Estable")))</f>
        <v>En Baja</v>
      </c>
      <c r="D35" s="237" t="str">
        <f t="shared" si="19"/>
        <v>En Baja</v>
      </c>
      <c r="E35" s="237" t="str">
        <f t="shared" si="19"/>
        <v>Estable</v>
      </c>
      <c r="F35" s="237" t="str">
        <f t="shared" si="19"/>
        <v>En Baja</v>
      </c>
      <c r="G35" s="237" t="str">
        <f t="shared" si="19"/>
        <v>En Baja</v>
      </c>
      <c r="H35" s="237" t="str">
        <f t="shared" si="19"/>
        <v>En alza</v>
      </c>
      <c r="I35" s="237" t="str">
        <f t="shared" si="19"/>
        <v>En Baja</v>
      </c>
      <c r="J35" s="237" t="str">
        <f t="shared" si="19"/>
        <v>En alza</v>
      </c>
      <c r="K35" s="237" t="str">
        <f t="shared" si="19"/>
        <v>En Baja</v>
      </c>
      <c r="L35" s="237" t="str">
        <f t="shared" si="19"/>
        <v>Estable</v>
      </c>
      <c r="M35" s="237" t="str">
        <f t="shared" si="19"/>
        <v>Estable</v>
      </c>
      <c r="N35" s="237" t="str">
        <f t="shared" si="19"/>
        <v>En Baja</v>
      </c>
      <c r="O35" s="237" t="str">
        <f t="shared" si="19"/>
        <v>Estable</v>
      </c>
      <c r="P35" s="237" t="str">
        <f t="shared" si="19"/>
        <v>En alza</v>
      </c>
      <c r="Q35" s="237"/>
      <c r="R35" s="196"/>
    </row>
    <row r="36" spans="1:18" ht="12.75" thickBot="1" x14ac:dyDescent="0.25">
      <c r="A36" s="226"/>
      <c r="B36" s="226" t="s">
        <v>4</v>
      </c>
      <c r="C36" s="255">
        <v>2</v>
      </c>
      <c r="D36" s="255">
        <v>2.5</v>
      </c>
      <c r="E36" s="255">
        <v>2.5</v>
      </c>
      <c r="F36" s="227">
        <v>2.2000000000000002</v>
      </c>
      <c r="G36" s="227">
        <v>2.1</v>
      </c>
      <c r="H36" s="227">
        <v>2</v>
      </c>
      <c r="I36" s="227">
        <v>2.302</v>
      </c>
      <c r="J36" s="227">
        <v>1.8</v>
      </c>
      <c r="K36" s="227">
        <v>2</v>
      </c>
      <c r="L36" s="227">
        <v>2.2000000000000002</v>
      </c>
      <c r="M36" s="227">
        <v>2.2000000000000002</v>
      </c>
      <c r="N36" s="227">
        <v>2.5</v>
      </c>
      <c r="O36" s="227">
        <v>2.5</v>
      </c>
      <c r="P36" s="227">
        <v>2.2000000000000002</v>
      </c>
      <c r="Q36" s="227"/>
      <c r="R36" s="193">
        <f>IF(SUM(C36:Q36)=0,"",+AVERAGE(C36:Q36))</f>
        <v>2.214428571428571</v>
      </c>
    </row>
    <row r="37" spans="1:18" ht="12.75" thickBot="1" x14ac:dyDescent="0.25">
      <c r="A37" s="231" t="s">
        <v>16</v>
      </c>
      <c r="B37" s="231" t="s">
        <v>6</v>
      </c>
      <c r="C37" s="237">
        <v>1.7</v>
      </c>
      <c r="D37" s="237">
        <v>2.2000000000000002</v>
      </c>
      <c r="E37" s="237">
        <v>2.2000000000000002</v>
      </c>
      <c r="F37" s="232">
        <v>1.9</v>
      </c>
      <c r="G37" s="232">
        <v>1.8</v>
      </c>
      <c r="H37" s="232">
        <v>1.7</v>
      </c>
      <c r="I37" s="232">
        <v>2</v>
      </c>
      <c r="J37" s="232">
        <v>1.5</v>
      </c>
      <c r="K37" s="232">
        <v>1.7</v>
      </c>
      <c r="L37" s="232">
        <v>1.9</v>
      </c>
      <c r="M37" s="232">
        <v>1.9</v>
      </c>
      <c r="N37" s="232">
        <v>2.2000000000000002</v>
      </c>
      <c r="O37" s="232">
        <v>2.2000000000000002</v>
      </c>
      <c r="P37" s="232">
        <v>1.9</v>
      </c>
      <c r="Q37" s="232"/>
      <c r="R37" s="193">
        <f t="shared" ref="R37:R38" si="20">IF(SUM(C37:Q37)=0,"",+AVERAGE(C37:Q37))</f>
        <v>1.9142857142857139</v>
      </c>
    </row>
    <row r="38" spans="1:18" ht="12.75" thickBot="1" x14ac:dyDescent="0.25">
      <c r="A38" s="231"/>
      <c r="B38" s="231" t="s">
        <v>7</v>
      </c>
      <c r="C38" s="245">
        <v>1.4</v>
      </c>
      <c r="D38" s="245">
        <v>1.9</v>
      </c>
      <c r="E38" s="245">
        <v>1.9</v>
      </c>
      <c r="F38" s="236">
        <v>1.6</v>
      </c>
      <c r="G38" s="236">
        <v>1.5</v>
      </c>
      <c r="H38" s="236">
        <v>1.4</v>
      </c>
      <c r="I38" s="236">
        <v>1.7</v>
      </c>
      <c r="J38" s="236">
        <v>1.2</v>
      </c>
      <c r="K38" s="236">
        <v>1.4</v>
      </c>
      <c r="L38" s="236">
        <v>1.6</v>
      </c>
      <c r="M38" s="236">
        <v>1.6</v>
      </c>
      <c r="N38" s="236">
        <v>1.9</v>
      </c>
      <c r="O38" s="236">
        <v>1.9</v>
      </c>
      <c r="P38" s="236">
        <v>1.4</v>
      </c>
      <c r="Q38" s="236"/>
      <c r="R38" s="193">
        <f t="shared" si="20"/>
        <v>1.5999999999999996</v>
      </c>
    </row>
    <row r="39" spans="1:18" ht="12.75" thickBot="1" x14ac:dyDescent="0.25">
      <c r="A39" s="246"/>
      <c r="B39" s="247"/>
      <c r="C39" s="253" t="str">
        <f t="shared" ref="C39:P39" si="21">IF(C36="","",IF(C36&gt;B36,"En alza", IF(C36&lt;B36, "En Baja", "Estable")))</f>
        <v>En Baja</v>
      </c>
      <c r="D39" s="253" t="str">
        <f t="shared" si="21"/>
        <v>En alza</v>
      </c>
      <c r="E39" s="253" t="str">
        <f t="shared" si="21"/>
        <v>Estable</v>
      </c>
      <c r="F39" s="253" t="str">
        <f t="shared" si="21"/>
        <v>En Baja</v>
      </c>
      <c r="G39" s="253" t="str">
        <f t="shared" si="21"/>
        <v>En Baja</v>
      </c>
      <c r="H39" s="253" t="str">
        <f t="shared" si="21"/>
        <v>En Baja</v>
      </c>
      <c r="I39" s="253" t="str">
        <f t="shared" si="21"/>
        <v>En alza</v>
      </c>
      <c r="J39" s="253" t="str">
        <f t="shared" si="21"/>
        <v>En Baja</v>
      </c>
      <c r="K39" s="253" t="str">
        <f t="shared" si="21"/>
        <v>En alza</v>
      </c>
      <c r="L39" s="253" t="str">
        <f t="shared" si="21"/>
        <v>En alza</v>
      </c>
      <c r="M39" s="253" t="str">
        <f t="shared" si="21"/>
        <v>Estable</v>
      </c>
      <c r="N39" s="253" t="str">
        <f t="shared" si="21"/>
        <v>En alza</v>
      </c>
      <c r="O39" s="253" t="str">
        <f t="shared" si="21"/>
        <v>Estable</v>
      </c>
      <c r="P39" s="253" t="str">
        <f t="shared" si="21"/>
        <v>En Baja</v>
      </c>
      <c r="Q39" s="253"/>
      <c r="R39" s="272" t="str">
        <f>IF(SUM(C39:Q39)=0,"",+AVERAGE(C39:Q39))</f>
        <v/>
      </c>
    </row>
    <row r="40" spans="1:18" x14ac:dyDescent="0.2">
      <c r="A40" s="231"/>
      <c r="B40" s="231" t="s">
        <v>4</v>
      </c>
      <c r="C40" s="255">
        <v>1.8</v>
      </c>
      <c r="D40" s="255">
        <v>1.6</v>
      </c>
      <c r="E40" s="255">
        <v>1.6</v>
      </c>
      <c r="F40" s="255">
        <v>1.5</v>
      </c>
      <c r="G40" s="255">
        <v>1.4</v>
      </c>
      <c r="H40" s="255">
        <v>1.5</v>
      </c>
      <c r="I40" s="255">
        <v>1.5</v>
      </c>
      <c r="J40" s="255">
        <v>1.6</v>
      </c>
      <c r="K40" s="255">
        <v>1.5</v>
      </c>
      <c r="L40" s="255">
        <v>1.5</v>
      </c>
      <c r="M40" s="255">
        <v>1.5</v>
      </c>
      <c r="N40" s="255">
        <v>1.5</v>
      </c>
      <c r="O40" s="255">
        <v>1.5</v>
      </c>
      <c r="P40" s="255">
        <v>1.2</v>
      </c>
      <c r="Q40" s="255"/>
      <c r="R40" s="207">
        <f>IF(SUM(C40:Q40)=0,"",+AVERAGE(C40:Q40))</f>
        <v>1.5142857142857142</v>
      </c>
    </row>
    <row r="41" spans="1:18" x14ac:dyDescent="0.2">
      <c r="A41" s="231" t="s">
        <v>13</v>
      </c>
      <c r="B41" s="231" t="s">
        <v>6</v>
      </c>
      <c r="C41" s="237">
        <v>1.5</v>
      </c>
      <c r="D41" s="237">
        <v>1.3</v>
      </c>
      <c r="E41" s="237">
        <v>1.3</v>
      </c>
      <c r="F41" s="237">
        <v>1.2</v>
      </c>
      <c r="G41" s="237">
        <v>1.1000000000000001</v>
      </c>
      <c r="H41" s="237">
        <v>1.2</v>
      </c>
      <c r="I41" s="237">
        <v>1.2</v>
      </c>
      <c r="J41" s="237">
        <v>1.3</v>
      </c>
      <c r="K41" s="237">
        <v>1.2</v>
      </c>
      <c r="L41" s="237">
        <v>1.2</v>
      </c>
      <c r="M41" s="237">
        <v>1.2</v>
      </c>
      <c r="N41" s="237">
        <v>1.2</v>
      </c>
      <c r="O41" s="237">
        <v>1.2</v>
      </c>
      <c r="P41" s="237">
        <v>0.9</v>
      </c>
      <c r="Q41" s="237"/>
      <c r="R41" s="207">
        <f t="shared" ref="R41:R42" si="22">IF(SUM(C41:Q41)=0,"",+AVERAGE(C41:Q41))</f>
        <v>1.214285714285714</v>
      </c>
    </row>
    <row r="42" spans="1:18" ht="12.75" thickBot="1" x14ac:dyDescent="0.25">
      <c r="A42" s="231"/>
      <c r="B42" s="231" t="s">
        <v>7</v>
      </c>
      <c r="C42" s="245">
        <v>1.2</v>
      </c>
      <c r="D42" s="245">
        <v>1</v>
      </c>
      <c r="E42" s="245">
        <v>1</v>
      </c>
      <c r="F42" s="245">
        <v>0.9</v>
      </c>
      <c r="G42" s="245">
        <v>0.8</v>
      </c>
      <c r="H42" s="245">
        <v>0.9</v>
      </c>
      <c r="I42" s="245">
        <v>0.9</v>
      </c>
      <c r="J42" s="245">
        <v>1</v>
      </c>
      <c r="K42" s="245">
        <v>0.9</v>
      </c>
      <c r="L42" s="245">
        <v>0.9</v>
      </c>
      <c r="M42" s="245">
        <v>0.9</v>
      </c>
      <c r="N42" s="245">
        <v>0.9</v>
      </c>
      <c r="O42" s="245">
        <v>0.9</v>
      </c>
      <c r="P42" s="245">
        <v>0.6</v>
      </c>
      <c r="Q42" s="245"/>
      <c r="R42" s="207">
        <f t="shared" si="22"/>
        <v>0.91428571428571448</v>
      </c>
    </row>
    <row r="43" spans="1:18" ht="12.75" thickBot="1" x14ac:dyDescent="0.25">
      <c r="A43" s="246"/>
      <c r="B43" s="247"/>
      <c r="C43" s="253" t="str">
        <f t="shared" ref="C43:P43" si="23">IF(C40="","",IF(C40&gt;B40,"En alza", IF(C40&lt;B40, "En Baja", "Estable")))</f>
        <v>En Baja</v>
      </c>
      <c r="D43" s="253" t="str">
        <f t="shared" si="23"/>
        <v>En Baja</v>
      </c>
      <c r="E43" s="253" t="str">
        <f t="shared" si="23"/>
        <v>Estable</v>
      </c>
      <c r="F43" s="253" t="str">
        <f t="shared" si="23"/>
        <v>En Baja</v>
      </c>
      <c r="G43" s="253" t="str">
        <f t="shared" si="23"/>
        <v>En Baja</v>
      </c>
      <c r="H43" s="253" t="str">
        <f t="shared" si="23"/>
        <v>En alza</v>
      </c>
      <c r="I43" s="253" t="str">
        <f t="shared" si="23"/>
        <v>Estable</v>
      </c>
      <c r="J43" s="253" t="str">
        <f t="shared" si="23"/>
        <v>En alza</v>
      </c>
      <c r="K43" s="253" t="str">
        <f t="shared" si="23"/>
        <v>En Baja</v>
      </c>
      <c r="L43" s="253" t="str">
        <f t="shared" si="23"/>
        <v>Estable</v>
      </c>
      <c r="M43" s="253" t="str">
        <f t="shared" si="23"/>
        <v>Estable</v>
      </c>
      <c r="N43" s="253" t="str">
        <f t="shared" si="23"/>
        <v>Estable</v>
      </c>
      <c r="O43" s="253" t="str">
        <f t="shared" si="23"/>
        <v>Estable</v>
      </c>
      <c r="P43" s="253" t="str">
        <f t="shared" si="23"/>
        <v>En Baja</v>
      </c>
      <c r="Q43" s="253"/>
      <c r="R43" s="272"/>
    </row>
    <row r="44" spans="1:18" x14ac:dyDescent="0.2">
      <c r="A44" s="231"/>
      <c r="B44" s="231" t="s">
        <v>4</v>
      </c>
      <c r="C44" s="255">
        <v>2</v>
      </c>
      <c r="D44" s="227">
        <v>2</v>
      </c>
      <c r="E44" s="227">
        <v>2</v>
      </c>
      <c r="F44" s="227">
        <v>1.8</v>
      </c>
      <c r="G44" s="227">
        <v>1.7</v>
      </c>
      <c r="H44" s="227">
        <v>1.7</v>
      </c>
      <c r="I44" s="227">
        <v>1.8</v>
      </c>
      <c r="J44" s="227">
        <v>1.7</v>
      </c>
      <c r="K44" s="227">
        <v>1.8</v>
      </c>
      <c r="L44" s="227">
        <v>2</v>
      </c>
      <c r="M44" s="227">
        <v>2</v>
      </c>
      <c r="N44" s="227">
        <v>1.8</v>
      </c>
      <c r="O44" s="227">
        <v>1.8</v>
      </c>
      <c r="P44" s="227">
        <v>1.8</v>
      </c>
      <c r="Q44" s="227"/>
      <c r="R44" s="196">
        <f>IF(SUM(C44:Q44)=0,"",+AVERAGE(C44:Q44))</f>
        <v>1.85</v>
      </c>
    </row>
    <row r="45" spans="1:18" x14ac:dyDescent="0.2">
      <c r="A45" s="231" t="s">
        <v>40</v>
      </c>
      <c r="B45" s="231" t="s">
        <v>6</v>
      </c>
      <c r="C45" s="237">
        <v>1.7</v>
      </c>
      <c r="D45" s="232">
        <v>1.7</v>
      </c>
      <c r="E45" s="232">
        <v>1.7</v>
      </c>
      <c r="F45" s="232">
        <v>1.5</v>
      </c>
      <c r="G45" s="232">
        <v>1.4</v>
      </c>
      <c r="H45" s="232">
        <v>1.4</v>
      </c>
      <c r="I45" s="232">
        <v>1.5</v>
      </c>
      <c r="J45" s="232">
        <v>1.4</v>
      </c>
      <c r="K45" s="232">
        <v>1.5</v>
      </c>
      <c r="L45" s="232">
        <v>1.7</v>
      </c>
      <c r="M45" s="232">
        <v>1.7</v>
      </c>
      <c r="N45" s="232">
        <v>1.5</v>
      </c>
      <c r="O45" s="232">
        <v>1.5</v>
      </c>
      <c r="P45" s="232">
        <v>1.5</v>
      </c>
      <c r="Q45" s="232"/>
      <c r="R45" s="196">
        <f t="shared" ref="R45:R46" si="24">IF(SUM(C45:Q45)=0,"",+AVERAGE(C45:Q45))</f>
        <v>1.55</v>
      </c>
    </row>
    <row r="46" spans="1:18" ht="12.75" thickBot="1" x14ac:dyDescent="0.25">
      <c r="A46" s="231"/>
      <c r="B46" s="231" t="s">
        <v>7</v>
      </c>
      <c r="C46" s="245">
        <v>1.4</v>
      </c>
      <c r="D46" s="236">
        <v>1.4</v>
      </c>
      <c r="E46" s="236">
        <v>1.4</v>
      </c>
      <c r="F46" s="236">
        <v>1.2</v>
      </c>
      <c r="G46" s="236">
        <v>1.1000000000000001</v>
      </c>
      <c r="H46" s="236">
        <v>1.1000000000000001</v>
      </c>
      <c r="I46" s="236">
        <v>1.2</v>
      </c>
      <c r="J46" s="236">
        <v>1.1000000000000001</v>
      </c>
      <c r="K46" s="236">
        <v>1.2</v>
      </c>
      <c r="L46" s="236">
        <v>1.4</v>
      </c>
      <c r="M46" s="236">
        <v>1.4</v>
      </c>
      <c r="N46" s="236">
        <v>1.2</v>
      </c>
      <c r="O46" s="236">
        <v>1.2</v>
      </c>
      <c r="P46" s="236">
        <v>1.2</v>
      </c>
      <c r="Q46" s="236"/>
      <c r="R46" s="196">
        <f t="shared" si="24"/>
        <v>1.2499999999999998</v>
      </c>
    </row>
    <row r="47" spans="1:18" ht="12.75" thickBot="1" x14ac:dyDescent="0.25">
      <c r="A47" s="246"/>
      <c r="B47" s="247"/>
      <c r="C47" s="253" t="str">
        <f t="shared" ref="C47:P47" si="25">IF(C44="","",IF(C44&gt;B44,"En alza", IF(C44&lt;B44, "En Baja", "Estable")))</f>
        <v>En Baja</v>
      </c>
      <c r="D47" s="253" t="str">
        <f t="shared" si="25"/>
        <v>Estable</v>
      </c>
      <c r="E47" s="253" t="str">
        <f t="shared" si="25"/>
        <v>Estable</v>
      </c>
      <c r="F47" s="253" t="str">
        <f t="shared" si="25"/>
        <v>En Baja</v>
      </c>
      <c r="G47" s="253" t="str">
        <f t="shared" si="25"/>
        <v>En Baja</v>
      </c>
      <c r="H47" s="253" t="str">
        <f t="shared" si="25"/>
        <v>Estable</v>
      </c>
      <c r="I47" s="253" t="str">
        <f t="shared" si="25"/>
        <v>En alza</v>
      </c>
      <c r="J47" s="253" t="str">
        <f t="shared" si="25"/>
        <v>En Baja</v>
      </c>
      <c r="K47" s="253" t="str">
        <f t="shared" si="25"/>
        <v>En alza</v>
      </c>
      <c r="L47" s="253" t="str">
        <f t="shared" si="25"/>
        <v>En alza</v>
      </c>
      <c r="M47" s="253" t="str">
        <f t="shared" si="25"/>
        <v>Estable</v>
      </c>
      <c r="N47" s="253" t="str">
        <f t="shared" si="25"/>
        <v>En Baja</v>
      </c>
      <c r="O47" s="253" t="str">
        <f t="shared" si="25"/>
        <v>Estable</v>
      </c>
      <c r="P47" s="253" t="str">
        <f t="shared" si="25"/>
        <v>Estable</v>
      </c>
      <c r="Q47" s="253"/>
      <c r="R47" s="275"/>
    </row>
    <row r="48" spans="1:18" x14ac:dyDescent="0.2">
      <c r="A48" s="231"/>
      <c r="B48" s="231" t="s">
        <v>4</v>
      </c>
      <c r="C48" s="237">
        <v>2.5</v>
      </c>
      <c r="D48" s="237">
        <v>2.2000000000000002</v>
      </c>
      <c r="E48" s="237">
        <v>2.2000000000000002</v>
      </c>
      <c r="F48" s="237">
        <v>2</v>
      </c>
      <c r="G48" s="237">
        <v>2</v>
      </c>
      <c r="H48" s="237">
        <v>2</v>
      </c>
      <c r="I48" s="237">
        <v>2.2000000000000002</v>
      </c>
      <c r="J48" s="237">
        <v>2.6</v>
      </c>
      <c r="K48" s="237">
        <v>2.4</v>
      </c>
      <c r="L48" s="237">
        <v>2.2000000000000002</v>
      </c>
      <c r="M48" s="237">
        <v>2.2000000000000002</v>
      </c>
      <c r="N48" s="237">
        <v>2.5</v>
      </c>
      <c r="O48" s="237">
        <v>2.5</v>
      </c>
      <c r="P48" s="237">
        <v>2.2000000000000002</v>
      </c>
      <c r="Q48" s="237"/>
      <c r="R48" s="207">
        <f>IF(SUM(C48:Q48)=0,"",+AVERAGE(C48:Q48))</f>
        <v>2.2642857142857142</v>
      </c>
    </row>
    <row r="49" spans="1:18" x14ac:dyDescent="0.2">
      <c r="A49" s="231" t="s">
        <v>45</v>
      </c>
      <c r="B49" s="231" t="s">
        <v>6</v>
      </c>
      <c r="C49" s="237">
        <v>2.2000000000000002</v>
      </c>
      <c r="D49" s="237">
        <v>1.9</v>
      </c>
      <c r="E49" s="237">
        <v>1.9</v>
      </c>
      <c r="F49" s="237">
        <v>1.7</v>
      </c>
      <c r="G49" s="237">
        <v>1.7</v>
      </c>
      <c r="H49" s="237">
        <v>1.7</v>
      </c>
      <c r="I49" s="237">
        <v>1.9</v>
      </c>
      <c r="J49" s="237">
        <v>2.2999999999999998</v>
      </c>
      <c r="K49" s="237">
        <v>2.1</v>
      </c>
      <c r="L49" s="237">
        <v>1.9</v>
      </c>
      <c r="M49" s="237">
        <v>1.9</v>
      </c>
      <c r="N49" s="237">
        <v>2.2000000000000002</v>
      </c>
      <c r="O49" s="237">
        <v>2.2000000000000002</v>
      </c>
      <c r="P49" s="237">
        <v>1.9</v>
      </c>
      <c r="Q49" s="237"/>
      <c r="R49" s="207">
        <f t="shared" ref="R49:R50" si="26">IF(SUM(C49:Q49)=0,"",+AVERAGE(C49:Q49))</f>
        <v>1.964285714285714</v>
      </c>
    </row>
    <row r="50" spans="1:18" x14ac:dyDescent="0.2">
      <c r="A50" s="231"/>
      <c r="B50" s="231" t="s">
        <v>7</v>
      </c>
      <c r="C50" s="237">
        <v>1.9</v>
      </c>
      <c r="D50" s="237">
        <v>1.6</v>
      </c>
      <c r="E50" s="237">
        <v>1.6</v>
      </c>
      <c r="F50" s="237">
        <v>1.4</v>
      </c>
      <c r="G50" s="237">
        <v>1.4</v>
      </c>
      <c r="H50" s="237">
        <v>1.4</v>
      </c>
      <c r="I50" s="237">
        <v>1.6</v>
      </c>
      <c r="J50" s="237">
        <v>2</v>
      </c>
      <c r="K50" s="237">
        <v>1.8</v>
      </c>
      <c r="L50" s="237">
        <v>1.6</v>
      </c>
      <c r="M50" s="237">
        <v>1.6</v>
      </c>
      <c r="N50" s="237">
        <v>1.9</v>
      </c>
      <c r="O50" s="237">
        <v>1.9</v>
      </c>
      <c r="P50" s="237">
        <v>1.6</v>
      </c>
      <c r="Q50" s="237"/>
      <c r="R50" s="207">
        <f t="shared" si="26"/>
        <v>1.6642857142857144</v>
      </c>
    </row>
    <row r="51" spans="1:18" ht="12.75" thickBot="1" x14ac:dyDescent="0.25">
      <c r="A51" s="413"/>
      <c r="B51" s="413"/>
      <c r="C51" s="414" t="str">
        <f t="shared" ref="C51:P51" si="27">IF(C48="","",IF(C48&gt;B48,"En alza", IF(C48&lt;B48, "En Baja", "Estable")))</f>
        <v>En Baja</v>
      </c>
      <c r="D51" s="414" t="str">
        <f t="shared" si="27"/>
        <v>En Baja</v>
      </c>
      <c r="E51" s="414" t="str">
        <f t="shared" si="27"/>
        <v>Estable</v>
      </c>
      <c r="F51" s="414" t="str">
        <f t="shared" si="27"/>
        <v>En Baja</v>
      </c>
      <c r="G51" s="414" t="str">
        <f t="shared" si="27"/>
        <v>Estable</v>
      </c>
      <c r="H51" s="414" t="str">
        <f t="shared" si="27"/>
        <v>Estable</v>
      </c>
      <c r="I51" s="414" t="str">
        <f t="shared" si="27"/>
        <v>En alza</v>
      </c>
      <c r="J51" s="414" t="str">
        <f t="shared" si="27"/>
        <v>En alza</v>
      </c>
      <c r="K51" s="414" t="str">
        <f t="shared" si="27"/>
        <v>En Baja</v>
      </c>
      <c r="L51" s="414" t="str">
        <f t="shared" si="27"/>
        <v>En Baja</v>
      </c>
      <c r="M51" s="414" t="str">
        <f t="shared" si="27"/>
        <v>Estable</v>
      </c>
      <c r="N51" s="414" t="str">
        <f t="shared" si="27"/>
        <v>En alza</v>
      </c>
      <c r="O51" s="414" t="str">
        <f t="shared" si="27"/>
        <v>Estable</v>
      </c>
      <c r="P51" s="414" t="str">
        <f t="shared" si="27"/>
        <v>En Baja</v>
      </c>
      <c r="Q51" s="414"/>
      <c r="R51" s="414"/>
    </row>
    <row r="52" spans="1:18" x14ac:dyDescent="0.2">
      <c r="A52" s="409" t="s">
        <v>39</v>
      </c>
      <c r="B52" s="409"/>
      <c r="C52" s="410"/>
      <c r="D52" s="410"/>
      <c r="E52" s="410"/>
      <c r="F52" s="411"/>
      <c r="G52" s="412"/>
      <c r="H52" s="412"/>
      <c r="I52" s="412"/>
      <c r="J52" s="412"/>
      <c r="K52" s="412"/>
      <c r="L52" s="412"/>
      <c r="M52" s="412"/>
      <c r="N52" s="409"/>
      <c r="O52" s="409"/>
      <c r="P52" s="409"/>
      <c r="Q52" s="409"/>
      <c r="R52" s="409"/>
    </row>
    <row r="53" spans="1:18" ht="12.75" thickBot="1" x14ac:dyDescent="0.25">
      <c r="A53" s="371" t="s">
        <v>42</v>
      </c>
      <c r="B53" s="371"/>
      <c r="C53" s="372"/>
      <c r="D53" s="372"/>
      <c r="E53" s="372"/>
      <c r="F53" s="373"/>
      <c r="G53" s="372"/>
      <c r="H53" s="372"/>
      <c r="I53" s="372"/>
      <c r="J53" s="372"/>
      <c r="K53" s="372"/>
      <c r="L53" s="372"/>
      <c r="M53" s="372"/>
      <c r="N53" s="371"/>
      <c r="O53" s="371"/>
      <c r="P53" s="371"/>
      <c r="Q53" s="371"/>
      <c r="R53" s="371"/>
    </row>
    <row r="54" spans="1:18" x14ac:dyDescent="0.2">
      <c r="A54" s="409"/>
      <c r="B54" s="409"/>
      <c r="C54" s="410"/>
      <c r="D54" s="410"/>
      <c r="E54" s="410"/>
      <c r="F54" s="411"/>
      <c r="G54" s="410"/>
      <c r="H54" s="410"/>
      <c r="I54" s="410"/>
      <c r="J54" s="410"/>
      <c r="K54" s="410"/>
      <c r="L54" s="410"/>
      <c r="M54" s="410"/>
      <c r="N54" s="409"/>
      <c r="O54" s="409"/>
      <c r="P54" s="409"/>
      <c r="Q54" s="409"/>
      <c r="R54" s="409"/>
    </row>
    <row r="55" spans="1:18" x14ac:dyDescent="0.2">
      <c r="A55" s="277"/>
      <c r="B55" s="266"/>
      <c r="C55" s="266"/>
      <c r="D55" s="278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</row>
    <row r="56" spans="1:18" x14ac:dyDescent="0.2">
      <c r="A56" s="266"/>
      <c r="B56" s="266"/>
      <c r="C56" s="263"/>
      <c r="D56" s="278"/>
      <c r="E56" s="263"/>
      <c r="F56" s="276"/>
      <c r="G56" s="263"/>
      <c r="H56" s="263"/>
      <c r="I56" s="263"/>
      <c r="J56" s="263"/>
      <c r="K56" s="263"/>
      <c r="L56" s="263"/>
      <c r="M56" s="263"/>
      <c r="N56" s="266"/>
      <c r="O56" s="266"/>
      <c r="P56" s="266"/>
      <c r="Q56" s="266"/>
      <c r="R56" s="266"/>
    </row>
    <row r="57" spans="1:18" x14ac:dyDescent="0.2">
      <c r="A57" s="266"/>
      <c r="B57" s="266"/>
      <c r="C57" s="263"/>
      <c r="D57" s="278"/>
      <c r="E57" s="263"/>
      <c r="F57" s="27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</row>
    <row r="58" spans="1:18" x14ac:dyDescent="0.2">
      <c r="A58" s="266"/>
      <c r="B58" s="266"/>
      <c r="C58" s="263"/>
      <c r="D58" s="278"/>
      <c r="E58" s="263"/>
      <c r="F58" s="27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</row>
    <row r="59" spans="1:18" x14ac:dyDescent="0.2">
      <c r="A59" s="266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</row>
    <row r="60" spans="1:18" x14ac:dyDescent="0.2">
      <c r="A60" s="266"/>
      <c r="B60" s="266"/>
      <c r="C60" s="263"/>
      <c r="D60" s="278"/>
      <c r="E60" s="263"/>
      <c r="F60" s="276"/>
      <c r="G60" s="263"/>
      <c r="H60" s="263"/>
      <c r="I60" s="263"/>
      <c r="J60" s="263"/>
      <c r="K60" s="263"/>
      <c r="L60" s="263"/>
      <c r="M60" s="263"/>
      <c r="N60" s="266"/>
      <c r="O60" s="266"/>
      <c r="P60" s="266"/>
      <c r="Q60" s="266"/>
      <c r="R60" s="266"/>
    </row>
    <row r="61" spans="1:18" x14ac:dyDescent="0.2">
      <c r="A61" s="266"/>
      <c r="B61" s="266"/>
      <c r="C61" s="263"/>
      <c r="D61" s="278"/>
      <c r="E61" s="263"/>
      <c r="F61" s="276"/>
      <c r="G61" s="263"/>
      <c r="H61" s="263"/>
      <c r="I61" s="263"/>
      <c r="J61" s="263"/>
      <c r="K61" s="263"/>
      <c r="L61" s="263"/>
      <c r="M61" s="263"/>
      <c r="N61" s="266"/>
      <c r="O61" s="266"/>
      <c r="P61" s="266"/>
      <c r="Q61" s="266"/>
      <c r="R61" s="266"/>
    </row>
    <row r="62" spans="1:18" x14ac:dyDescent="0.2">
      <c r="A62" s="266"/>
      <c r="B62" s="266"/>
      <c r="C62" s="263"/>
      <c r="D62" s="278"/>
      <c r="E62" s="263"/>
      <c r="F62" s="276"/>
      <c r="G62" s="263"/>
      <c r="H62" s="263"/>
      <c r="I62" s="263"/>
      <c r="J62" s="263"/>
      <c r="K62" s="263"/>
      <c r="L62" s="263"/>
      <c r="M62" s="263"/>
      <c r="N62" s="266"/>
      <c r="O62" s="266"/>
      <c r="P62" s="266"/>
      <c r="Q62" s="266"/>
      <c r="R62" s="266"/>
    </row>
    <row r="63" spans="1:18" x14ac:dyDescent="0.2">
      <c r="A63" s="2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</row>
    <row r="64" spans="1:18" x14ac:dyDescent="0.2">
      <c r="A64" s="266"/>
      <c r="B64" s="266"/>
      <c r="C64" s="263"/>
      <c r="D64" s="263"/>
      <c r="E64" s="263"/>
      <c r="F64" s="276"/>
      <c r="G64" s="263"/>
      <c r="H64" s="263"/>
      <c r="I64" s="263"/>
      <c r="J64" s="263"/>
      <c r="K64" s="263"/>
      <c r="L64" s="263"/>
      <c r="M64" s="263"/>
      <c r="N64" s="266"/>
      <c r="O64" s="266"/>
      <c r="P64" s="266"/>
      <c r="Q64" s="266"/>
      <c r="R64" s="266"/>
    </row>
    <row r="65" spans="1:18" x14ac:dyDescent="0.2">
      <c r="A65" s="266"/>
      <c r="B65" s="266"/>
      <c r="C65" s="263"/>
      <c r="D65" s="263"/>
      <c r="E65" s="263"/>
      <c r="F65" s="276"/>
      <c r="G65" s="263"/>
      <c r="H65" s="263"/>
      <c r="I65" s="263"/>
      <c r="J65" s="263"/>
      <c r="K65" s="263"/>
      <c r="L65" s="263"/>
      <c r="M65" s="263"/>
      <c r="N65" s="266"/>
      <c r="O65" s="266"/>
      <c r="P65" s="266"/>
      <c r="Q65" s="266"/>
      <c r="R65" s="266"/>
    </row>
    <row r="66" spans="1:18" x14ac:dyDescent="0.2">
      <c r="A66" s="266"/>
      <c r="B66" s="266"/>
      <c r="C66" s="263"/>
      <c r="D66" s="263"/>
      <c r="E66" s="263"/>
      <c r="F66" s="276"/>
      <c r="G66" s="263"/>
      <c r="H66" s="263"/>
      <c r="I66" s="263"/>
      <c r="J66" s="263"/>
      <c r="K66" s="263"/>
      <c r="L66" s="263"/>
      <c r="M66" s="263"/>
      <c r="N66" s="266"/>
      <c r="O66" s="266"/>
      <c r="P66" s="266"/>
      <c r="Q66" s="266"/>
      <c r="R66" s="266"/>
    </row>
    <row r="67" spans="1:18" x14ac:dyDescent="0.2">
      <c r="A67" s="266"/>
      <c r="B67" s="266"/>
      <c r="C67" s="263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</row>
  </sheetData>
  <mergeCells count="3">
    <mergeCell ref="A1:R1"/>
    <mergeCell ref="A2:R2"/>
    <mergeCell ref="A3:R3"/>
  </mergeCells>
  <phoneticPr fontId="2" type="noConversion"/>
  <printOptions horizontalCentered="1" verticalCentered="1"/>
  <pageMargins left="0" right="0" top="0" bottom="0" header="0" footer="0"/>
  <pageSetup paperSize="9" scale="85" firstPageNumber="0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72"/>
  <sheetViews>
    <sheetView tabSelected="1" zoomScaleNormal="100" workbookViewId="0">
      <pane ySplit="6" topLeftCell="A31" activePane="bottomLeft" state="frozen"/>
      <selection activeCell="U27" sqref="U27"/>
      <selection pane="bottomLeft" activeCell="P51" sqref="P51"/>
    </sheetView>
  </sheetViews>
  <sheetFormatPr baseColWidth="10" defaultRowHeight="12" x14ac:dyDescent="0.2"/>
  <cols>
    <col min="1" max="1" width="14.5703125" style="190" customWidth="1"/>
    <col min="2" max="2" width="7.140625" style="190" customWidth="1"/>
    <col min="3" max="3" width="8.5703125" style="190" customWidth="1"/>
    <col min="4" max="4" width="10.5703125" style="190" customWidth="1"/>
    <col min="5" max="5" width="8.28515625" style="190" customWidth="1"/>
    <col min="6" max="6" width="7.85546875" style="190" bestFit="1" customWidth="1"/>
    <col min="7" max="7" width="8.7109375" style="190" customWidth="1"/>
    <col min="8" max="8" width="8.85546875" style="190" customWidth="1"/>
    <col min="9" max="9" width="9.42578125" style="190" customWidth="1"/>
    <col min="10" max="10" width="8.7109375" style="190" customWidth="1"/>
    <col min="11" max="12" width="8" style="190" customWidth="1"/>
    <col min="13" max="13" width="7.85546875" style="190" customWidth="1"/>
    <col min="14" max="14" width="9.28515625" style="190" customWidth="1"/>
    <col min="15" max="15" width="11.5703125" style="190" customWidth="1"/>
    <col min="16" max="16" width="10.28515625" style="190" customWidth="1"/>
    <col min="17" max="17" width="6.140625" style="190" customWidth="1"/>
    <col min="18" max="16384" width="11.42578125" style="190"/>
  </cols>
  <sheetData>
    <row r="1" spans="1:20" ht="21" x14ac:dyDescent="0.2">
      <c r="A1" s="477" t="s">
        <v>17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9"/>
    </row>
    <row r="2" spans="1:20" ht="21" x14ac:dyDescent="0.2">
      <c r="A2" s="480" t="s">
        <v>46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2"/>
    </row>
    <row r="3" spans="1:20" ht="21" x14ac:dyDescent="0.2">
      <c r="A3" s="483" t="s">
        <v>68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</row>
    <row r="4" spans="1:20" ht="21.75" thickBot="1" x14ac:dyDescent="0.4">
      <c r="A4" s="456"/>
      <c r="B4" s="456"/>
      <c r="C4" s="456"/>
      <c r="D4" s="456"/>
      <c r="E4" s="456"/>
      <c r="F4" s="457"/>
      <c r="G4" s="457"/>
      <c r="H4" s="458"/>
      <c r="I4" s="458"/>
      <c r="J4" s="458"/>
      <c r="K4" s="458"/>
      <c r="L4" s="458"/>
      <c r="M4" s="456"/>
      <c r="N4" s="456"/>
      <c r="O4" s="456"/>
      <c r="P4" s="456"/>
      <c r="Q4" s="456"/>
    </row>
    <row r="5" spans="1:20" ht="13.5" thickBot="1" x14ac:dyDescent="0.25">
      <c r="A5" s="447" t="s">
        <v>0</v>
      </c>
      <c r="B5" s="448" t="s">
        <v>1</v>
      </c>
      <c r="C5" s="449" t="s">
        <v>37</v>
      </c>
      <c r="D5" s="450" t="s">
        <v>38</v>
      </c>
      <c r="E5" s="450" t="s">
        <v>15</v>
      </c>
      <c r="F5" s="450" t="s">
        <v>37</v>
      </c>
      <c r="G5" s="450" t="s">
        <v>38</v>
      </c>
      <c r="H5" s="450" t="s">
        <v>15</v>
      </c>
      <c r="I5" s="450" t="s">
        <v>37</v>
      </c>
      <c r="J5" s="450" t="s">
        <v>38</v>
      </c>
      <c r="K5" s="450" t="s">
        <v>15</v>
      </c>
      <c r="L5" s="450" t="s">
        <v>37</v>
      </c>
      <c r="M5" s="450" t="s">
        <v>38</v>
      </c>
      <c r="N5" s="450" t="s">
        <v>15</v>
      </c>
      <c r="O5" s="450" t="s">
        <v>37</v>
      </c>
      <c r="P5" s="450" t="s">
        <v>38</v>
      </c>
      <c r="Q5" s="451" t="s">
        <v>2</v>
      </c>
    </row>
    <row r="6" spans="1:20" ht="13.5" thickBot="1" x14ac:dyDescent="0.25">
      <c r="A6" s="452"/>
      <c r="B6" s="453"/>
      <c r="C6" s="449" t="s">
        <v>57</v>
      </c>
      <c r="D6" s="454">
        <v>1</v>
      </c>
      <c r="E6" s="454">
        <v>4</v>
      </c>
      <c r="F6" s="454">
        <v>6</v>
      </c>
      <c r="G6" s="454">
        <v>8</v>
      </c>
      <c r="H6" s="454">
        <v>11</v>
      </c>
      <c r="I6" s="454">
        <v>13</v>
      </c>
      <c r="J6" s="454">
        <v>15</v>
      </c>
      <c r="K6" s="454">
        <v>18</v>
      </c>
      <c r="L6" s="454">
        <v>20</v>
      </c>
      <c r="M6" s="454">
        <v>22</v>
      </c>
      <c r="N6" s="454">
        <v>25</v>
      </c>
      <c r="O6" s="454">
        <v>27</v>
      </c>
      <c r="P6" s="454">
        <v>29</v>
      </c>
      <c r="Q6" s="455" t="s">
        <v>3</v>
      </c>
    </row>
    <row r="7" spans="1:20" ht="12.75" thickBot="1" x14ac:dyDescent="0.25"/>
    <row r="8" spans="1:20" ht="19.5" thickBot="1" x14ac:dyDescent="0.35">
      <c r="A8" s="436"/>
      <c r="B8" s="429" t="s">
        <v>4</v>
      </c>
      <c r="C8" s="430">
        <v>1.1000000000000001</v>
      </c>
      <c r="D8" s="430">
        <v>0.9</v>
      </c>
      <c r="E8" s="430">
        <v>0.9</v>
      </c>
      <c r="F8" s="430">
        <v>0.9</v>
      </c>
      <c r="G8" s="430">
        <v>0.9</v>
      </c>
      <c r="H8" s="430">
        <v>1</v>
      </c>
      <c r="I8" s="430">
        <v>1.1000000000000001</v>
      </c>
      <c r="J8" s="430">
        <v>0.9</v>
      </c>
      <c r="K8" s="430">
        <v>0.9</v>
      </c>
      <c r="L8" s="430">
        <v>1</v>
      </c>
      <c r="M8" s="430">
        <v>0.7</v>
      </c>
      <c r="N8" s="430">
        <v>1</v>
      </c>
      <c r="O8" s="430">
        <v>1</v>
      </c>
      <c r="P8" s="430">
        <v>0.9</v>
      </c>
      <c r="Q8" s="430">
        <f>IF(SUM(B8:P8)=0,"",+AVERAGE(B8:P8))</f>
        <v>0.94285714285714295</v>
      </c>
      <c r="T8" s="230"/>
    </row>
    <row r="9" spans="1:20" ht="19.5" thickBot="1" x14ac:dyDescent="0.35">
      <c r="A9" s="431" t="s">
        <v>5</v>
      </c>
      <c r="B9" s="431" t="s">
        <v>6</v>
      </c>
      <c r="C9" s="432">
        <v>0.8</v>
      </c>
      <c r="D9" s="432">
        <v>0.6</v>
      </c>
      <c r="E9" s="432">
        <v>0.6</v>
      </c>
      <c r="F9" s="432">
        <v>0.6</v>
      </c>
      <c r="G9" s="432">
        <v>0.6</v>
      </c>
      <c r="H9" s="432">
        <v>0.7</v>
      </c>
      <c r="I9" s="432">
        <v>0.8</v>
      </c>
      <c r="J9" s="432">
        <v>0.6</v>
      </c>
      <c r="K9" s="432">
        <v>0.6</v>
      </c>
      <c r="L9" s="432">
        <v>0.7</v>
      </c>
      <c r="M9" s="432">
        <v>0.4</v>
      </c>
      <c r="N9" s="432">
        <v>0.7</v>
      </c>
      <c r="O9" s="432">
        <v>0.7</v>
      </c>
      <c r="P9" s="432">
        <v>0.6</v>
      </c>
      <c r="Q9" s="430">
        <f t="shared" ref="Q9:Q26" si="0">IF(SUM(B9:P9)=0,"",+AVERAGE(B9:P9))</f>
        <v>0.6428571428571429</v>
      </c>
      <c r="T9" s="230"/>
    </row>
    <row r="10" spans="1:20" ht="19.5" thickBot="1" x14ac:dyDescent="0.35">
      <c r="A10" s="433"/>
      <c r="B10" s="433" t="s">
        <v>7</v>
      </c>
      <c r="C10" s="434">
        <v>0.5</v>
      </c>
      <c r="D10" s="434">
        <v>0.3</v>
      </c>
      <c r="E10" s="434">
        <v>0.3</v>
      </c>
      <c r="F10" s="434">
        <v>0.3</v>
      </c>
      <c r="G10" s="434">
        <v>0.3</v>
      </c>
      <c r="H10" s="434">
        <v>0.4</v>
      </c>
      <c r="I10" s="434">
        <v>0.5</v>
      </c>
      <c r="J10" s="434">
        <v>0.3</v>
      </c>
      <c r="K10" s="434">
        <v>0.3</v>
      </c>
      <c r="L10" s="434">
        <v>0.4</v>
      </c>
      <c r="M10" s="434">
        <v>0.1</v>
      </c>
      <c r="N10" s="434">
        <v>0.4</v>
      </c>
      <c r="O10" s="434">
        <v>0.4</v>
      </c>
      <c r="P10" s="434">
        <v>0.3</v>
      </c>
      <c r="Q10" s="430">
        <f t="shared" si="0"/>
        <v>0.34285714285714286</v>
      </c>
      <c r="T10" s="230"/>
    </row>
    <row r="11" spans="1:20" ht="19.5" thickBot="1" x14ac:dyDescent="0.35">
      <c r="A11" s="431"/>
      <c r="B11" s="431"/>
      <c r="C11" s="435" t="str">
        <f t="shared" ref="C11:F11" si="1">IF(C8="","",IF(C8&gt;B8,"En alza", IF(C8&lt;B8, "En Baja", "Estable")))</f>
        <v>En Baja</v>
      </c>
      <c r="D11" s="435" t="str">
        <f t="shared" si="1"/>
        <v>En Baja</v>
      </c>
      <c r="E11" s="435" t="str">
        <f t="shared" si="1"/>
        <v>Estable</v>
      </c>
      <c r="F11" s="435" t="str">
        <f t="shared" si="1"/>
        <v>Estable</v>
      </c>
      <c r="G11" s="435" t="str">
        <f t="shared" ref="G11" si="2">IF(G8="","",IF(G8&gt;F8,"En alza", IF(G8&lt;F8, "En Baja", "Estable")))</f>
        <v>Estable</v>
      </c>
      <c r="H11" s="435" t="str">
        <f t="shared" ref="H11:P11" si="3">IF(H8="","",IF(H8&gt;G8,"En alza", IF(H8&lt;G8, "En Baja", "Estable")))</f>
        <v>En alza</v>
      </c>
      <c r="I11" s="435" t="str">
        <f t="shared" si="3"/>
        <v>En alza</v>
      </c>
      <c r="J11" s="435" t="str">
        <f t="shared" si="3"/>
        <v>En Baja</v>
      </c>
      <c r="K11" s="435" t="str">
        <f t="shared" si="3"/>
        <v>Estable</v>
      </c>
      <c r="L11" s="435" t="str">
        <f t="shared" si="3"/>
        <v>En alza</v>
      </c>
      <c r="M11" s="435" t="str">
        <f t="shared" si="3"/>
        <v>En Baja</v>
      </c>
      <c r="N11" s="435" t="str">
        <f t="shared" si="3"/>
        <v>En alza</v>
      </c>
      <c r="O11" s="435" t="str">
        <f t="shared" si="3"/>
        <v>Estable</v>
      </c>
      <c r="P11" s="435" t="str">
        <f t="shared" si="3"/>
        <v>En Baja</v>
      </c>
      <c r="Q11" s="430" t="str">
        <f t="shared" si="0"/>
        <v/>
      </c>
      <c r="T11" s="230"/>
    </row>
    <row r="12" spans="1:20" ht="19.5" thickBot="1" x14ac:dyDescent="0.35">
      <c r="A12" s="436"/>
      <c r="B12" s="437" t="s">
        <v>4</v>
      </c>
      <c r="C12" s="430">
        <v>2</v>
      </c>
      <c r="D12" s="430">
        <v>2.2000000000000002</v>
      </c>
      <c r="E12" s="430">
        <v>2.2999999999999998</v>
      </c>
      <c r="F12" s="430">
        <v>2.2000000000000002</v>
      </c>
      <c r="G12" s="430">
        <v>2.2000000000000002</v>
      </c>
      <c r="H12" s="430">
        <v>2.6</v>
      </c>
      <c r="I12" s="430">
        <v>2.4</v>
      </c>
      <c r="J12" s="430">
        <v>2</v>
      </c>
      <c r="K12" s="430">
        <v>2</v>
      </c>
      <c r="L12" s="430">
        <v>2.4</v>
      </c>
      <c r="M12" s="430">
        <v>2</v>
      </c>
      <c r="N12" s="430">
        <v>2.4</v>
      </c>
      <c r="O12" s="430">
        <v>2.2999999999999998</v>
      </c>
      <c r="P12" s="430">
        <v>2.2999999999999998</v>
      </c>
      <c r="Q12" s="430">
        <f t="shared" si="0"/>
        <v>2.2357142857142853</v>
      </c>
      <c r="T12" s="230"/>
    </row>
    <row r="13" spans="1:20" ht="19.5" thickBot="1" x14ac:dyDescent="0.35">
      <c r="A13" s="431" t="s">
        <v>8</v>
      </c>
      <c r="B13" s="438" t="s">
        <v>6</v>
      </c>
      <c r="C13" s="432">
        <v>1.8</v>
      </c>
      <c r="D13" s="432">
        <v>1.9</v>
      </c>
      <c r="E13" s="432">
        <v>2</v>
      </c>
      <c r="F13" s="432">
        <v>1.9</v>
      </c>
      <c r="G13" s="432">
        <v>1.9</v>
      </c>
      <c r="H13" s="432">
        <v>2.2999999999999998</v>
      </c>
      <c r="I13" s="432">
        <v>2.1</v>
      </c>
      <c r="J13" s="432">
        <v>1.7</v>
      </c>
      <c r="K13" s="432">
        <v>1.7</v>
      </c>
      <c r="L13" s="432">
        <v>2.1</v>
      </c>
      <c r="M13" s="432">
        <v>1.7</v>
      </c>
      <c r="N13" s="432">
        <v>2.1</v>
      </c>
      <c r="O13" s="432">
        <v>2</v>
      </c>
      <c r="P13" s="432">
        <v>2</v>
      </c>
      <c r="Q13" s="430">
        <f t="shared" si="0"/>
        <v>1.9428571428571431</v>
      </c>
      <c r="T13" s="230"/>
    </row>
    <row r="14" spans="1:20" ht="19.5" thickBot="1" x14ac:dyDescent="0.35">
      <c r="A14" s="433"/>
      <c r="B14" s="439" t="s">
        <v>7</v>
      </c>
      <c r="C14" s="434">
        <v>1.5</v>
      </c>
      <c r="D14" s="434">
        <v>1.6</v>
      </c>
      <c r="E14" s="434">
        <v>1.7</v>
      </c>
      <c r="F14" s="434">
        <v>1.6</v>
      </c>
      <c r="G14" s="434">
        <v>1.6</v>
      </c>
      <c r="H14" s="434">
        <v>2</v>
      </c>
      <c r="I14" s="434">
        <v>1.8</v>
      </c>
      <c r="J14" s="434">
        <v>1.4</v>
      </c>
      <c r="K14" s="434">
        <v>1.4</v>
      </c>
      <c r="L14" s="434">
        <v>1.8</v>
      </c>
      <c r="M14" s="434">
        <v>1.4</v>
      </c>
      <c r="N14" s="434">
        <v>1.8</v>
      </c>
      <c r="O14" s="434">
        <v>1.7</v>
      </c>
      <c r="P14" s="434">
        <v>1.7</v>
      </c>
      <c r="Q14" s="430">
        <f t="shared" si="0"/>
        <v>1.6428571428571428</v>
      </c>
      <c r="T14" s="230"/>
    </row>
    <row r="15" spans="1:20" ht="19.5" thickBot="1" x14ac:dyDescent="0.35">
      <c r="A15" s="431"/>
      <c r="B15" s="431"/>
      <c r="C15" s="435" t="str">
        <f t="shared" ref="C15:F15" si="4">IF(C12="","",IF(C12&gt;B12,"En alza", IF(C12&lt;B12, "En Baja", "Estable")))</f>
        <v>En Baja</v>
      </c>
      <c r="D15" s="435" t="str">
        <f t="shared" si="4"/>
        <v>En alza</v>
      </c>
      <c r="E15" s="435" t="str">
        <f t="shared" si="4"/>
        <v>En alza</v>
      </c>
      <c r="F15" s="435" t="str">
        <f t="shared" si="4"/>
        <v>En Baja</v>
      </c>
      <c r="G15" s="435" t="str">
        <f t="shared" ref="G15" si="5">IF(G12="","",IF(G12&gt;F12,"En alza", IF(G12&lt;F12, "En Baja", "Estable")))</f>
        <v>Estable</v>
      </c>
      <c r="H15" s="435" t="str">
        <f t="shared" ref="H15:P15" si="6">IF(H12="","",IF(H12&gt;G12,"En alza", IF(H12&lt;G12, "En Baja", "Estable")))</f>
        <v>En alza</v>
      </c>
      <c r="I15" s="435" t="str">
        <f t="shared" si="6"/>
        <v>En Baja</v>
      </c>
      <c r="J15" s="435" t="str">
        <f t="shared" si="6"/>
        <v>En Baja</v>
      </c>
      <c r="K15" s="435" t="str">
        <f t="shared" si="6"/>
        <v>Estable</v>
      </c>
      <c r="L15" s="435" t="str">
        <f t="shared" si="6"/>
        <v>En alza</v>
      </c>
      <c r="M15" s="435" t="str">
        <f t="shared" si="6"/>
        <v>En Baja</v>
      </c>
      <c r="N15" s="435" t="str">
        <f t="shared" si="6"/>
        <v>En alza</v>
      </c>
      <c r="O15" s="435" t="str">
        <f t="shared" si="6"/>
        <v>En Baja</v>
      </c>
      <c r="P15" s="435" t="str">
        <f t="shared" si="6"/>
        <v>Estable</v>
      </c>
      <c r="Q15" s="430" t="str">
        <f t="shared" si="0"/>
        <v/>
      </c>
      <c r="T15" s="230"/>
    </row>
    <row r="16" spans="1:20" ht="19.5" thickBot="1" x14ac:dyDescent="0.35">
      <c r="A16" s="436"/>
      <c r="B16" s="436" t="s">
        <v>4</v>
      </c>
      <c r="C16" s="440">
        <v>1.5</v>
      </c>
      <c r="D16" s="440">
        <v>1.1000000000000001</v>
      </c>
      <c r="E16" s="430">
        <v>1.1000000000000001</v>
      </c>
      <c r="F16" s="430">
        <v>1</v>
      </c>
      <c r="G16" s="430">
        <v>1.1000000000000001</v>
      </c>
      <c r="H16" s="430">
        <v>1.1000000000000001</v>
      </c>
      <c r="I16" s="430">
        <v>1</v>
      </c>
      <c r="J16" s="430">
        <v>1</v>
      </c>
      <c r="K16" s="430">
        <v>0.9</v>
      </c>
      <c r="L16" s="430">
        <v>1.1000000000000001</v>
      </c>
      <c r="M16" s="430">
        <v>0.9</v>
      </c>
      <c r="N16" s="430">
        <v>1</v>
      </c>
      <c r="O16" s="430">
        <v>0.9</v>
      </c>
      <c r="P16" s="430">
        <v>1</v>
      </c>
      <c r="Q16" s="430">
        <f t="shared" si="0"/>
        <v>1.05</v>
      </c>
      <c r="T16" s="415"/>
    </row>
    <row r="17" spans="1:20" ht="19.5" thickBot="1" x14ac:dyDescent="0.35">
      <c r="A17" s="431" t="s">
        <v>9</v>
      </c>
      <c r="B17" s="431" t="s">
        <v>6</v>
      </c>
      <c r="C17" s="435">
        <v>1.2</v>
      </c>
      <c r="D17" s="435">
        <v>0.8</v>
      </c>
      <c r="E17" s="432">
        <v>0.8</v>
      </c>
      <c r="F17" s="432">
        <v>0.7</v>
      </c>
      <c r="G17" s="432">
        <v>0.8</v>
      </c>
      <c r="H17" s="432">
        <v>0.8</v>
      </c>
      <c r="I17" s="432">
        <v>0.7</v>
      </c>
      <c r="J17" s="432">
        <v>0.7</v>
      </c>
      <c r="K17" s="432">
        <v>0.6</v>
      </c>
      <c r="L17" s="432">
        <v>0.8</v>
      </c>
      <c r="M17" s="432">
        <v>0.6</v>
      </c>
      <c r="N17" s="432">
        <v>0.7</v>
      </c>
      <c r="O17" s="432">
        <v>0.6</v>
      </c>
      <c r="P17" s="432">
        <v>0.7</v>
      </c>
      <c r="Q17" s="430">
        <f t="shared" si="0"/>
        <v>0.74999999999999989</v>
      </c>
      <c r="T17" s="230"/>
    </row>
    <row r="18" spans="1:20" ht="19.5" thickBot="1" x14ac:dyDescent="0.35">
      <c r="A18" s="433"/>
      <c r="B18" s="433" t="s">
        <v>7</v>
      </c>
      <c r="C18" s="441">
        <v>0.9</v>
      </c>
      <c r="D18" s="441">
        <v>0.5</v>
      </c>
      <c r="E18" s="434">
        <v>0.5</v>
      </c>
      <c r="F18" s="434">
        <v>0.4</v>
      </c>
      <c r="G18" s="434">
        <v>0.5</v>
      </c>
      <c r="H18" s="434">
        <v>0.5</v>
      </c>
      <c r="I18" s="434">
        <v>0.4</v>
      </c>
      <c r="J18" s="434">
        <v>0.4</v>
      </c>
      <c r="K18" s="434">
        <v>0.3</v>
      </c>
      <c r="L18" s="434">
        <v>0.5</v>
      </c>
      <c r="M18" s="434">
        <v>0.3</v>
      </c>
      <c r="N18" s="434">
        <v>0.4</v>
      </c>
      <c r="O18" s="434">
        <v>0.3</v>
      </c>
      <c r="P18" s="434">
        <v>0.4</v>
      </c>
      <c r="Q18" s="430">
        <f t="shared" si="0"/>
        <v>0.45</v>
      </c>
    </row>
    <row r="19" spans="1:20" ht="19.5" thickBot="1" x14ac:dyDescent="0.35">
      <c r="A19" s="431"/>
      <c r="B19" s="431"/>
      <c r="C19" s="435" t="str">
        <f t="shared" ref="C19:F19" si="7">IF(C16="","",IF(C16&gt;B16,"En alza", IF(C16&lt;B16, "En Baja", "Estable")))</f>
        <v>En Baja</v>
      </c>
      <c r="D19" s="435" t="str">
        <f t="shared" si="7"/>
        <v>En Baja</v>
      </c>
      <c r="E19" s="435" t="str">
        <f t="shared" si="7"/>
        <v>Estable</v>
      </c>
      <c r="F19" s="435" t="str">
        <f t="shared" si="7"/>
        <v>En Baja</v>
      </c>
      <c r="G19" s="435" t="str">
        <f t="shared" ref="G19" si="8">IF(G16="","",IF(G16&gt;F16,"En alza", IF(G16&lt;F16, "En Baja", "Estable")))</f>
        <v>En alza</v>
      </c>
      <c r="H19" s="435" t="str">
        <f t="shared" ref="H19:P19" si="9">IF(H16="","",IF(H16&gt;G16,"En alza", IF(H16&lt;G16, "En Baja", "Estable")))</f>
        <v>Estable</v>
      </c>
      <c r="I19" s="435" t="str">
        <f t="shared" si="9"/>
        <v>En Baja</v>
      </c>
      <c r="J19" s="435" t="str">
        <f t="shared" si="9"/>
        <v>Estable</v>
      </c>
      <c r="K19" s="435" t="str">
        <f t="shared" si="9"/>
        <v>En Baja</v>
      </c>
      <c r="L19" s="435" t="str">
        <f t="shared" si="9"/>
        <v>En alza</v>
      </c>
      <c r="M19" s="435" t="str">
        <f t="shared" si="9"/>
        <v>En Baja</v>
      </c>
      <c r="N19" s="435" t="str">
        <f t="shared" si="9"/>
        <v>En alza</v>
      </c>
      <c r="O19" s="435" t="str">
        <f t="shared" si="9"/>
        <v>En Baja</v>
      </c>
      <c r="P19" s="435" t="str">
        <f t="shared" si="9"/>
        <v>En alza</v>
      </c>
      <c r="Q19" s="430" t="str">
        <f t="shared" si="0"/>
        <v/>
      </c>
    </row>
    <row r="20" spans="1:20" ht="19.5" thickBot="1" x14ac:dyDescent="0.35">
      <c r="A20" s="436"/>
      <c r="B20" s="436" t="s">
        <v>4</v>
      </c>
      <c r="C20" s="440">
        <v>1.5</v>
      </c>
      <c r="D20" s="440">
        <v>1.8</v>
      </c>
      <c r="E20" s="430">
        <v>2</v>
      </c>
      <c r="F20" s="430">
        <v>2</v>
      </c>
      <c r="G20" s="430">
        <v>2</v>
      </c>
      <c r="H20" s="430">
        <v>2</v>
      </c>
      <c r="I20" s="430">
        <v>2</v>
      </c>
      <c r="J20" s="430">
        <v>2</v>
      </c>
      <c r="K20" s="430">
        <v>1.8</v>
      </c>
      <c r="L20" s="430">
        <v>2.2000000000000002</v>
      </c>
      <c r="M20" s="430">
        <v>1.8</v>
      </c>
      <c r="N20" s="430">
        <v>2</v>
      </c>
      <c r="O20" s="430">
        <v>2</v>
      </c>
      <c r="P20" s="430">
        <v>2</v>
      </c>
      <c r="Q20" s="430">
        <f t="shared" si="0"/>
        <v>1.9357142857142857</v>
      </c>
    </row>
    <row r="21" spans="1:20" ht="19.5" thickBot="1" x14ac:dyDescent="0.35">
      <c r="A21" s="431" t="s">
        <v>10</v>
      </c>
      <c r="B21" s="431" t="s">
        <v>6</v>
      </c>
      <c r="C21" s="435">
        <v>1.2</v>
      </c>
      <c r="D21" s="435">
        <v>1.5</v>
      </c>
      <c r="E21" s="432">
        <v>1.7</v>
      </c>
      <c r="F21" s="432">
        <v>1.7</v>
      </c>
      <c r="G21" s="432">
        <v>1.7</v>
      </c>
      <c r="H21" s="432">
        <v>1.7</v>
      </c>
      <c r="I21" s="432">
        <v>1.7</v>
      </c>
      <c r="J21" s="432">
        <v>1.7</v>
      </c>
      <c r="K21" s="432">
        <v>1.5</v>
      </c>
      <c r="L21" s="432">
        <v>1.9</v>
      </c>
      <c r="M21" s="432">
        <v>1.5</v>
      </c>
      <c r="N21" s="432">
        <v>1.7</v>
      </c>
      <c r="O21" s="432">
        <v>1.7</v>
      </c>
      <c r="P21" s="432">
        <v>1.7</v>
      </c>
      <c r="Q21" s="430">
        <f t="shared" si="0"/>
        <v>1.6357142857142855</v>
      </c>
    </row>
    <row r="22" spans="1:20" ht="19.5" thickBot="1" x14ac:dyDescent="0.35">
      <c r="A22" s="433"/>
      <c r="B22" s="433" t="s">
        <v>7</v>
      </c>
      <c r="C22" s="441">
        <v>0.9</v>
      </c>
      <c r="D22" s="441">
        <v>1.2</v>
      </c>
      <c r="E22" s="434">
        <v>1.4</v>
      </c>
      <c r="F22" s="434">
        <v>1.4</v>
      </c>
      <c r="G22" s="434">
        <v>1.4</v>
      </c>
      <c r="H22" s="434">
        <v>1.4</v>
      </c>
      <c r="I22" s="434">
        <v>1.4</v>
      </c>
      <c r="J22" s="434">
        <v>1.4</v>
      </c>
      <c r="K22" s="434">
        <v>1.2</v>
      </c>
      <c r="L22" s="434">
        <v>1.6</v>
      </c>
      <c r="M22" s="434">
        <v>1.2</v>
      </c>
      <c r="N22" s="434">
        <v>1.4</v>
      </c>
      <c r="O22" s="434">
        <v>1.4</v>
      </c>
      <c r="P22" s="434">
        <v>1.4</v>
      </c>
      <c r="Q22" s="430">
        <f t="shared" si="0"/>
        <v>1.3357142857142856</v>
      </c>
    </row>
    <row r="23" spans="1:20" ht="19.5" thickBot="1" x14ac:dyDescent="0.35">
      <c r="A23" s="431"/>
      <c r="B23" s="431"/>
      <c r="C23" s="435" t="str">
        <f t="shared" ref="C23:F23" si="10">IF(C20="","",IF(C20&gt;B20,"En alza", IF(C20&lt;B20, "En Baja", "Estable")))</f>
        <v>En Baja</v>
      </c>
      <c r="D23" s="435" t="str">
        <f t="shared" si="10"/>
        <v>En alza</v>
      </c>
      <c r="E23" s="435" t="str">
        <f t="shared" si="10"/>
        <v>En alza</v>
      </c>
      <c r="F23" s="435" t="str">
        <f t="shared" si="10"/>
        <v>Estable</v>
      </c>
      <c r="G23" s="435" t="str">
        <f t="shared" ref="G23" si="11">IF(G20="","",IF(G20&gt;F20,"En alza", IF(G20&lt;F20, "En Baja", "Estable")))</f>
        <v>Estable</v>
      </c>
      <c r="H23" s="435" t="str">
        <f t="shared" ref="H23:P23" si="12">IF(H20="","",IF(H20&gt;G20,"En alza", IF(H20&lt;G20, "En Baja", "Estable")))</f>
        <v>Estable</v>
      </c>
      <c r="I23" s="435" t="str">
        <f t="shared" si="12"/>
        <v>Estable</v>
      </c>
      <c r="J23" s="435" t="str">
        <f t="shared" si="12"/>
        <v>Estable</v>
      </c>
      <c r="K23" s="435" t="str">
        <f t="shared" si="12"/>
        <v>En Baja</v>
      </c>
      <c r="L23" s="435" t="str">
        <f t="shared" si="12"/>
        <v>En alza</v>
      </c>
      <c r="M23" s="435" t="str">
        <f t="shared" si="12"/>
        <v>En Baja</v>
      </c>
      <c r="N23" s="435" t="str">
        <f t="shared" si="12"/>
        <v>En alza</v>
      </c>
      <c r="O23" s="435" t="str">
        <f t="shared" si="12"/>
        <v>Estable</v>
      </c>
      <c r="P23" s="435" t="str">
        <f t="shared" si="12"/>
        <v>Estable</v>
      </c>
      <c r="Q23" s="430" t="str">
        <f t="shared" si="0"/>
        <v/>
      </c>
    </row>
    <row r="24" spans="1:20" ht="19.5" thickBot="1" x14ac:dyDescent="0.35">
      <c r="A24" s="436"/>
      <c r="B24" s="436" t="s">
        <v>4</v>
      </c>
      <c r="C24" s="430">
        <v>1.1000000000000001</v>
      </c>
      <c r="D24" s="430">
        <v>1.1000000000000001</v>
      </c>
      <c r="E24" s="430">
        <v>1.1000000000000001</v>
      </c>
      <c r="F24" s="430">
        <v>1.1000000000000001</v>
      </c>
      <c r="G24" s="430">
        <v>1.1000000000000001</v>
      </c>
      <c r="H24" s="430">
        <v>1</v>
      </c>
      <c r="I24" s="430">
        <v>1</v>
      </c>
      <c r="J24" s="430">
        <v>1</v>
      </c>
      <c r="K24" s="430">
        <v>1</v>
      </c>
      <c r="L24" s="430">
        <v>1.1000000000000001</v>
      </c>
      <c r="M24" s="430">
        <v>1</v>
      </c>
      <c r="N24" s="430">
        <v>1.1000000000000001</v>
      </c>
      <c r="O24" s="430">
        <v>1</v>
      </c>
      <c r="P24" s="430">
        <v>1.1000000000000001</v>
      </c>
      <c r="Q24" s="430">
        <f t="shared" si="0"/>
        <v>1.0571428571428572</v>
      </c>
    </row>
    <row r="25" spans="1:20" ht="19.5" thickBot="1" x14ac:dyDescent="0.35">
      <c r="A25" s="431" t="s">
        <v>11</v>
      </c>
      <c r="B25" s="431" t="s">
        <v>6</v>
      </c>
      <c r="C25" s="432">
        <v>0.8</v>
      </c>
      <c r="D25" s="432">
        <v>0.8</v>
      </c>
      <c r="E25" s="432">
        <v>0.8</v>
      </c>
      <c r="F25" s="432">
        <v>0.8</v>
      </c>
      <c r="G25" s="432">
        <v>0.8</v>
      </c>
      <c r="H25" s="432">
        <v>0.7</v>
      </c>
      <c r="I25" s="432">
        <v>0.7</v>
      </c>
      <c r="J25" s="432">
        <v>0.7</v>
      </c>
      <c r="K25" s="432">
        <v>0.7</v>
      </c>
      <c r="L25" s="432">
        <v>0.8</v>
      </c>
      <c r="M25" s="432">
        <v>0.7</v>
      </c>
      <c r="N25" s="432">
        <v>0.8</v>
      </c>
      <c r="O25" s="432">
        <v>0.7</v>
      </c>
      <c r="P25" s="432">
        <v>0.8</v>
      </c>
      <c r="Q25" s="430">
        <f t="shared" si="0"/>
        <v>0.75714285714285723</v>
      </c>
    </row>
    <row r="26" spans="1:20" ht="19.5" thickBot="1" x14ac:dyDescent="0.35">
      <c r="A26" s="433"/>
      <c r="B26" s="433" t="s">
        <v>7</v>
      </c>
      <c r="C26" s="434">
        <v>0.5</v>
      </c>
      <c r="D26" s="434">
        <v>0.5</v>
      </c>
      <c r="E26" s="434">
        <v>0.5</v>
      </c>
      <c r="F26" s="434">
        <v>0.5</v>
      </c>
      <c r="G26" s="434">
        <v>0.5</v>
      </c>
      <c r="H26" s="434">
        <v>0.4</v>
      </c>
      <c r="I26" s="434">
        <v>0.4</v>
      </c>
      <c r="J26" s="434">
        <v>0.4</v>
      </c>
      <c r="K26" s="434">
        <v>0.4</v>
      </c>
      <c r="L26" s="434">
        <v>0.5</v>
      </c>
      <c r="M26" s="434">
        <v>0.4</v>
      </c>
      <c r="N26" s="434">
        <v>0.5</v>
      </c>
      <c r="O26" s="434">
        <v>0.4</v>
      </c>
      <c r="P26" s="434">
        <v>0.5</v>
      </c>
      <c r="Q26" s="430">
        <f t="shared" si="0"/>
        <v>0.45714285714285718</v>
      </c>
    </row>
    <row r="27" spans="1:20" ht="19.5" thickBot="1" x14ac:dyDescent="0.35">
      <c r="A27" s="431"/>
      <c r="B27" s="431"/>
      <c r="C27" s="435" t="str">
        <f t="shared" ref="C27:F27" si="13">IF(C24="","",IF(C24&gt;B24,"En alza", IF(C24&lt;B24, "En Baja", "Estable")))</f>
        <v>En Baja</v>
      </c>
      <c r="D27" s="435" t="str">
        <f t="shared" si="13"/>
        <v>Estable</v>
      </c>
      <c r="E27" s="435" t="str">
        <f t="shared" si="13"/>
        <v>Estable</v>
      </c>
      <c r="F27" s="435" t="str">
        <f t="shared" si="13"/>
        <v>Estable</v>
      </c>
      <c r="G27" s="435" t="str">
        <f t="shared" ref="G27" si="14">IF(G24="","",IF(G24&gt;F24,"En alza", IF(G24&lt;F24, "En Baja", "Estable")))</f>
        <v>Estable</v>
      </c>
      <c r="H27" s="435" t="str">
        <f t="shared" ref="H27:P27" si="15">IF(H24="","",IF(H24&gt;G24,"En alza", IF(H24&lt;G24, "En Baja", "Estable")))</f>
        <v>En Baja</v>
      </c>
      <c r="I27" s="435" t="str">
        <f t="shared" si="15"/>
        <v>Estable</v>
      </c>
      <c r="J27" s="435" t="str">
        <f t="shared" si="15"/>
        <v>Estable</v>
      </c>
      <c r="K27" s="435" t="str">
        <f t="shared" si="15"/>
        <v>Estable</v>
      </c>
      <c r="L27" s="435" t="str">
        <f t="shared" si="15"/>
        <v>En alza</v>
      </c>
      <c r="M27" s="435" t="str">
        <f t="shared" si="15"/>
        <v>En Baja</v>
      </c>
      <c r="N27" s="435" t="str">
        <f t="shared" si="15"/>
        <v>En alza</v>
      </c>
      <c r="O27" s="435" t="str">
        <f t="shared" si="15"/>
        <v>En Baja</v>
      </c>
      <c r="P27" s="435" t="str">
        <f t="shared" si="15"/>
        <v>En alza</v>
      </c>
      <c r="Q27" s="435"/>
    </row>
    <row r="28" spans="1:20" ht="19.5" thickBot="1" x14ac:dyDescent="0.35">
      <c r="A28" s="436"/>
      <c r="B28" s="436" t="s">
        <v>4</v>
      </c>
      <c r="C28" s="430">
        <v>1.2</v>
      </c>
      <c r="D28" s="430">
        <v>1.1000000000000001</v>
      </c>
      <c r="E28" s="430">
        <v>1.1000000000000001</v>
      </c>
      <c r="F28" s="430">
        <v>1.1000000000000001</v>
      </c>
      <c r="G28" s="430">
        <v>1.1000000000000001</v>
      </c>
      <c r="H28" s="430">
        <v>1</v>
      </c>
      <c r="I28" s="430">
        <v>1</v>
      </c>
      <c r="J28" s="430">
        <v>1</v>
      </c>
      <c r="K28" s="430">
        <v>1</v>
      </c>
      <c r="L28" s="430">
        <v>1.1000000000000001</v>
      </c>
      <c r="M28" s="430">
        <v>1</v>
      </c>
      <c r="N28" s="430">
        <v>1.1000000000000001</v>
      </c>
      <c r="O28" s="430">
        <v>1</v>
      </c>
      <c r="P28" s="430">
        <v>1.1000000000000001</v>
      </c>
      <c r="Q28" s="430">
        <f>IF(SUM(B28:P28)=0,"",+AVERAGE(B28:P28))</f>
        <v>1.0642857142857143</v>
      </c>
    </row>
    <row r="29" spans="1:20" ht="19.5" thickBot="1" x14ac:dyDescent="0.35">
      <c r="A29" s="431" t="s">
        <v>12</v>
      </c>
      <c r="B29" s="431" t="s">
        <v>6</v>
      </c>
      <c r="C29" s="432">
        <v>0.9</v>
      </c>
      <c r="D29" s="432">
        <v>0.8</v>
      </c>
      <c r="E29" s="432">
        <v>0.8</v>
      </c>
      <c r="F29" s="432">
        <v>0.8</v>
      </c>
      <c r="G29" s="432">
        <v>0.8</v>
      </c>
      <c r="H29" s="432">
        <v>0.7</v>
      </c>
      <c r="I29" s="432">
        <v>0.7</v>
      </c>
      <c r="J29" s="432">
        <v>0.7</v>
      </c>
      <c r="K29" s="432">
        <v>0.7</v>
      </c>
      <c r="L29" s="432">
        <v>0.8</v>
      </c>
      <c r="M29" s="432">
        <v>0.7</v>
      </c>
      <c r="N29" s="432">
        <v>0.8</v>
      </c>
      <c r="O29" s="432">
        <v>0.7</v>
      </c>
      <c r="P29" s="432">
        <v>0.8</v>
      </c>
      <c r="Q29" s="430">
        <f t="shared" ref="Q29:Q30" si="16">IF(SUM(B29:P29)=0,"",+AVERAGE(B29:P29))</f>
        <v>0.76428571428571435</v>
      </c>
    </row>
    <row r="30" spans="1:20" ht="19.5" thickBot="1" x14ac:dyDescent="0.35">
      <c r="A30" s="433"/>
      <c r="B30" s="433" t="s">
        <v>7</v>
      </c>
      <c r="C30" s="434">
        <v>0.6</v>
      </c>
      <c r="D30" s="434">
        <v>0.5</v>
      </c>
      <c r="E30" s="434">
        <v>0.5</v>
      </c>
      <c r="F30" s="434">
        <v>0.5</v>
      </c>
      <c r="G30" s="434">
        <v>0.5</v>
      </c>
      <c r="H30" s="434">
        <v>0.4</v>
      </c>
      <c r="I30" s="434">
        <v>0.4</v>
      </c>
      <c r="J30" s="434">
        <v>0.4</v>
      </c>
      <c r="K30" s="434">
        <v>0.4</v>
      </c>
      <c r="L30" s="434">
        <v>0.5</v>
      </c>
      <c r="M30" s="434">
        <v>0.4</v>
      </c>
      <c r="N30" s="434">
        <v>0.5</v>
      </c>
      <c r="O30" s="434">
        <v>0.4</v>
      </c>
      <c r="P30" s="434">
        <v>0.5</v>
      </c>
      <c r="Q30" s="430">
        <f t="shared" si="16"/>
        <v>0.46428571428571436</v>
      </c>
    </row>
    <row r="31" spans="1:20" ht="19.5" thickBot="1" x14ac:dyDescent="0.35">
      <c r="A31" s="431"/>
      <c r="B31" s="431"/>
      <c r="C31" s="435" t="str">
        <f t="shared" ref="C31:F31" si="17">IF(C28="","",IF(C28&gt;B28,"En alza", IF(C28&lt;B28, "En Baja", "Estable")))</f>
        <v>En Baja</v>
      </c>
      <c r="D31" s="435" t="str">
        <f t="shared" si="17"/>
        <v>En Baja</v>
      </c>
      <c r="E31" s="435" t="str">
        <f t="shared" si="17"/>
        <v>Estable</v>
      </c>
      <c r="F31" s="435" t="str">
        <f t="shared" si="17"/>
        <v>Estable</v>
      </c>
      <c r="G31" s="435" t="str">
        <f t="shared" ref="G31" si="18">IF(G28="","",IF(G28&gt;F28,"En alza", IF(G28&lt;F28, "En Baja", "Estable")))</f>
        <v>Estable</v>
      </c>
      <c r="H31" s="435" t="str">
        <f t="shared" ref="H31:P31" si="19">IF(H28="","",IF(H28&gt;G28,"En alza", IF(H28&lt;G28, "En Baja", "Estable")))</f>
        <v>En Baja</v>
      </c>
      <c r="I31" s="435" t="str">
        <f t="shared" si="19"/>
        <v>Estable</v>
      </c>
      <c r="J31" s="435" t="str">
        <f t="shared" si="19"/>
        <v>Estable</v>
      </c>
      <c r="K31" s="435" t="str">
        <f t="shared" si="19"/>
        <v>Estable</v>
      </c>
      <c r="L31" s="435" t="str">
        <f t="shared" si="19"/>
        <v>En alza</v>
      </c>
      <c r="M31" s="435" t="str">
        <f t="shared" si="19"/>
        <v>En Baja</v>
      </c>
      <c r="N31" s="435" t="str">
        <f t="shared" si="19"/>
        <v>En alza</v>
      </c>
      <c r="O31" s="435" t="str">
        <f t="shared" si="19"/>
        <v>En Baja</v>
      </c>
      <c r="P31" s="435" t="str">
        <f t="shared" si="19"/>
        <v>En alza</v>
      </c>
      <c r="Q31" s="435"/>
    </row>
    <row r="32" spans="1:20" ht="19.5" thickBot="1" x14ac:dyDescent="0.35">
      <c r="A32" s="436"/>
      <c r="B32" s="436" t="s">
        <v>4</v>
      </c>
      <c r="C32" s="440">
        <v>1.2</v>
      </c>
      <c r="D32" s="440">
        <v>1.2</v>
      </c>
      <c r="E32" s="440">
        <v>1.1000000000000001</v>
      </c>
      <c r="F32" s="440">
        <v>1</v>
      </c>
      <c r="G32" s="440">
        <v>1.1000000000000001</v>
      </c>
      <c r="H32" s="440">
        <v>1.1000000000000001</v>
      </c>
      <c r="I32" s="440">
        <v>1.1000000000000001</v>
      </c>
      <c r="J32" s="440">
        <v>1</v>
      </c>
      <c r="K32" s="440">
        <v>0.95</v>
      </c>
      <c r="L32" s="440">
        <v>1.1000000000000001</v>
      </c>
      <c r="M32" s="440">
        <v>0.9</v>
      </c>
      <c r="N32" s="440">
        <v>0.9</v>
      </c>
      <c r="O32" s="440">
        <v>1</v>
      </c>
      <c r="P32" s="440">
        <v>0.9</v>
      </c>
      <c r="Q32" s="440">
        <f>IF(SUM(B32:P32)=0,"",+AVERAGE(B32:P32))</f>
        <v>1.0392857142857141</v>
      </c>
    </row>
    <row r="33" spans="1:17" ht="19.5" thickBot="1" x14ac:dyDescent="0.35">
      <c r="A33" s="431" t="s">
        <v>14</v>
      </c>
      <c r="B33" s="431" t="s">
        <v>6</v>
      </c>
      <c r="C33" s="435">
        <v>0.9</v>
      </c>
      <c r="D33" s="435">
        <v>0.9</v>
      </c>
      <c r="E33" s="435">
        <v>0.8</v>
      </c>
      <c r="F33" s="435">
        <v>0.7</v>
      </c>
      <c r="G33" s="435">
        <v>0.8</v>
      </c>
      <c r="H33" s="435">
        <v>0.8</v>
      </c>
      <c r="I33" s="435">
        <v>0.8</v>
      </c>
      <c r="J33" s="435">
        <v>0.7</v>
      </c>
      <c r="K33" s="435">
        <v>0.65</v>
      </c>
      <c r="L33" s="435">
        <v>0.8</v>
      </c>
      <c r="M33" s="435">
        <v>0.6</v>
      </c>
      <c r="N33" s="435">
        <v>0.6</v>
      </c>
      <c r="O33" s="435">
        <v>0.7</v>
      </c>
      <c r="P33" s="435">
        <v>0.6</v>
      </c>
      <c r="Q33" s="440">
        <f t="shared" ref="Q33:Q50" si="20">IF(SUM(B33:P33)=0,"",+AVERAGE(B33:P33))</f>
        <v>0.7392857142857141</v>
      </c>
    </row>
    <row r="34" spans="1:17" ht="19.5" thickBot="1" x14ac:dyDescent="0.35">
      <c r="A34" s="433"/>
      <c r="B34" s="433" t="s">
        <v>7</v>
      </c>
      <c r="C34" s="441">
        <v>0.6</v>
      </c>
      <c r="D34" s="441">
        <v>0.6</v>
      </c>
      <c r="E34" s="441">
        <v>0.5</v>
      </c>
      <c r="F34" s="441">
        <v>0.4</v>
      </c>
      <c r="G34" s="441">
        <v>0.5</v>
      </c>
      <c r="H34" s="441">
        <v>0.5</v>
      </c>
      <c r="I34" s="441">
        <v>0.5</v>
      </c>
      <c r="J34" s="441">
        <v>0.4</v>
      </c>
      <c r="K34" s="441">
        <v>0.35</v>
      </c>
      <c r="L34" s="441">
        <v>0.5</v>
      </c>
      <c r="M34" s="441">
        <v>0.3</v>
      </c>
      <c r="N34" s="441">
        <v>0.3</v>
      </c>
      <c r="O34" s="441">
        <v>0.4</v>
      </c>
      <c r="P34" s="441">
        <v>0.3</v>
      </c>
      <c r="Q34" s="440">
        <f t="shared" si="20"/>
        <v>0.43928571428571422</v>
      </c>
    </row>
    <row r="35" spans="1:17" ht="19.5" thickBot="1" x14ac:dyDescent="0.35">
      <c r="A35" s="431"/>
      <c r="B35" s="431"/>
      <c r="C35" s="435" t="str">
        <f t="shared" ref="C35:F35" si="21">IF(C32="","",IF(C32&gt;B32,"En alza", IF(C32&lt;B32, "En Baja", "Estable")))</f>
        <v>En Baja</v>
      </c>
      <c r="D35" s="435" t="str">
        <f t="shared" si="21"/>
        <v>Estable</v>
      </c>
      <c r="E35" s="435" t="str">
        <f t="shared" si="21"/>
        <v>En Baja</v>
      </c>
      <c r="F35" s="446" t="str">
        <f t="shared" si="21"/>
        <v>En Baja</v>
      </c>
      <c r="G35" s="446" t="str">
        <f t="shared" ref="G35" si="22">IF(G32="","",IF(G32&gt;F32,"En alza", IF(G32&lt;F32, "En Baja", "Estable")))</f>
        <v>En alza</v>
      </c>
      <c r="H35" s="446" t="str">
        <f t="shared" ref="H35:P35" si="23">IF(H32="","",IF(H32&gt;G32,"En alza", IF(H32&lt;G32, "En Baja", "Estable")))</f>
        <v>Estable</v>
      </c>
      <c r="I35" s="435" t="str">
        <f t="shared" si="23"/>
        <v>Estable</v>
      </c>
      <c r="J35" s="435" t="str">
        <f t="shared" si="23"/>
        <v>En Baja</v>
      </c>
      <c r="K35" s="435" t="str">
        <f t="shared" si="23"/>
        <v>En Baja</v>
      </c>
      <c r="L35" s="435" t="str">
        <f t="shared" si="23"/>
        <v>En alza</v>
      </c>
      <c r="M35" s="435" t="str">
        <f t="shared" si="23"/>
        <v>En Baja</v>
      </c>
      <c r="N35" s="435" t="str">
        <f t="shared" si="23"/>
        <v>Estable</v>
      </c>
      <c r="O35" s="435" t="str">
        <f t="shared" si="23"/>
        <v>En alza</v>
      </c>
      <c r="P35" s="435" t="str">
        <f t="shared" si="23"/>
        <v>En Baja</v>
      </c>
      <c r="Q35" s="440" t="str">
        <f t="shared" si="20"/>
        <v/>
      </c>
    </row>
    <row r="36" spans="1:17" ht="19.5" thickBot="1" x14ac:dyDescent="0.35">
      <c r="A36" s="436"/>
      <c r="B36" s="436" t="s">
        <v>4</v>
      </c>
      <c r="C36" s="440">
        <v>2.2000000000000002</v>
      </c>
      <c r="D36" s="440">
        <v>2.2000000000000002</v>
      </c>
      <c r="E36" s="440">
        <v>2.2000000000000002</v>
      </c>
      <c r="F36" s="430">
        <v>2.5</v>
      </c>
      <c r="G36" s="430">
        <v>2.5</v>
      </c>
      <c r="H36" s="430">
        <v>2.8</v>
      </c>
      <c r="I36" s="430">
        <v>2.8</v>
      </c>
      <c r="J36" s="430">
        <v>2.5</v>
      </c>
      <c r="K36" s="430">
        <v>2</v>
      </c>
      <c r="L36" s="430">
        <v>2</v>
      </c>
      <c r="M36" s="430">
        <v>2.2999999999999998</v>
      </c>
      <c r="N36" s="430">
        <v>2.2999999999999998</v>
      </c>
      <c r="O36" s="430">
        <v>2.2000000000000002</v>
      </c>
      <c r="P36" s="430">
        <v>2.5</v>
      </c>
      <c r="Q36" s="440">
        <f t="shared" si="20"/>
        <v>2.3571428571428572</v>
      </c>
    </row>
    <row r="37" spans="1:17" ht="19.5" thickBot="1" x14ac:dyDescent="0.35">
      <c r="A37" s="431" t="s">
        <v>16</v>
      </c>
      <c r="B37" s="431" t="s">
        <v>6</v>
      </c>
      <c r="C37" s="435">
        <v>1.9</v>
      </c>
      <c r="D37" s="435">
        <v>1.9</v>
      </c>
      <c r="E37" s="435">
        <v>1.9</v>
      </c>
      <c r="F37" s="432">
        <v>2.2000000000000002</v>
      </c>
      <c r="G37" s="432">
        <v>2.2000000000000002</v>
      </c>
      <c r="H37" s="432">
        <v>2.5</v>
      </c>
      <c r="I37" s="432">
        <v>2.5</v>
      </c>
      <c r="J37" s="432">
        <v>2.2000000000000002</v>
      </c>
      <c r="K37" s="432">
        <v>1.7</v>
      </c>
      <c r="L37" s="432">
        <v>1.7</v>
      </c>
      <c r="M37" s="432">
        <v>2</v>
      </c>
      <c r="N37" s="432">
        <v>2</v>
      </c>
      <c r="O37" s="432">
        <v>1.9</v>
      </c>
      <c r="P37" s="432">
        <v>2.2000000000000002</v>
      </c>
      <c r="Q37" s="440">
        <f t="shared" si="20"/>
        <v>2.0571428571428569</v>
      </c>
    </row>
    <row r="38" spans="1:17" ht="19.5" thickBot="1" x14ac:dyDescent="0.35">
      <c r="A38" s="431"/>
      <c r="B38" s="431" t="s">
        <v>7</v>
      </c>
      <c r="C38" s="441">
        <v>1.4</v>
      </c>
      <c r="D38" s="441">
        <v>1.4</v>
      </c>
      <c r="E38" s="441">
        <v>1.4</v>
      </c>
      <c r="F38" s="434">
        <v>1.9</v>
      </c>
      <c r="G38" s="434">
        <v>1.9</v>
      </c>
      <c r="H38" s="434">
        <v>2.2000000000000002</v>
      </c>
      <c r="I38" s="434">
        <v>2.2000000000000002</v>
      </c>
      <c r="J38" s="434">
        <v>1.9</v>
      </c>
      <c r="K38" s="434">
        <v>1.4</v>
      </c>
      <c r="L38" s="434">
        <v>1.4</v>
      </c>
      <c r="M38" s="434">
        <v>1.7</v>
      </c>
      <c r="N38" s="434">
        <v>1.7</v>
      </c>
      <c r="O38" s="434">
        <v>1.6</v>
      </c>
      <c r="P38" s="434">
        <v>1.9</v>
      </c>
      <c r="Q38" s="440">
        <f t="shared" si="20"/>
        <v>1.714285714285714</v>
      </c>
    </row>
    <row r="39" spans="1:17" ht="19.5" thickBot="1" x14ac:dyDescent="0.35">
      <c r="A39" s="442"/>
      <c r="B39" s="443"/>
      <c r="C39" s="444" t="str">
        <f t="shared" ref="C39:F39" si="24">IF(C36="","",IF(C36&gt;B36,"En alza", IF(C36&lt;B36, "En Baja", "Estable")))</f>
        <v>En Baja</v>
      </c>
      <c r="D39" s="444" t="str">
        <f t="shared" si="24"/>
        <v>Estable</v>
      </c>
      <c r="E39" s="435" t="str">
        <f t="shared" si="24"/>
        <v>Estable</v>
      </c>
      <c r="F39" s="444" t="str">
        <f t="shared" si="24"/>
        <v>En alza</v>
      </c>
      <c r="G39" s="444" t="str">
        <f t="shared" ref="G39" si="25">IF(G36="","",IF(G36&gt;F36,"En alza", IF(G36&lt;F36, "En Baja", "Estable")))</f>
        <v>Estable</v>
      </c>
      <c r="H39" s="444" t="str">
        <f t="shared" ref="H39:P39" si="26">IF(H36="","",IF(H36&gt;G36,"En alza", IF(H36&lt;G36, "En Baja", "Estable")))</f>
        <v>En alza</v>
      </c>
      <c r="I39" s="444" t="str">
        <f t="shared" si="26"/>
        <v>Estable</v>
      </c>
      <c r="J39" s="444" t="str">
        <f t="shared" si="26"/>
        <v>En Baja</v>
      </c>
      <c r="K39" s="444" t="str">
        <f t="shared" si="26"/>
        <v>En Baja</v>
      </c>
      <c r="L39" s="444" t="str">
        <f t="shared" si="26"/>
        <v>Estable</v>
      </c>
      <c r="M39" s="444" t="str">
        <f t="shared" si="26"/>
        <v>En alza</v>
      </c>
      <c r="N39" s="444" t="str">
        <f t="shared" si="26"/>
        <v>Estable</v>
      </c>
      <c r="O39" s="444" t="str">
        <f t="shared" si="26"/>
        <v>En Baja</v>
      </c>
      <c r="P39" s="444" t="str">
        <f t="shared" si="26"/>
        <v>En alza</v>
      </c>
      <c r="Q39" s="440" t="str">
        <f t="shared" si="20"/>
        <v/>
      </c>
    </row>
    <row r="40" spans="1:17" ht="19.5" thickBot="1" x14ac:dyDescent="0.35">
      <c r="A40" s="431"/>
      <c r="B40" s="431" t="s">
        <v>4</v>
      </c>
      <c r="C40" s="440">
        <v>1.5</v>
      </c>
      <c r="D40" s="440">
        <v>1.5</v>
      </c>
      <c r="E40" s="440">
        <v>1.5</v>
      </c>
      <c r="F40" s="440">
        <v>1.5</v>
      </c>
      <c r="G40" s="440">
        <v>1.5</v>
      </c>
      <c r="H40" s="440">
        <v>1.6</v>
      </c>
      <c r="I40" s="440">
        <v>1.6</v>
      </c>
      <c r="J40" s="440">
        <v>1.5</v>
      </c>
      <c r="K40" s="440">
        <v>1.6</v>
      </c>
      <c r="L40" s="440">
        <v>1.8</v>
      </c>
      <c r="M40" s="440">
        <v>1.5</v>
      </c>
      <c r="N40" s="440">
        <v>1.6</v>
      </c>
      <c r="O40" s="440">
        <v>1.5</v>
      </c>
      <c r="P40" s="440">
        <v>1.5</v>
      </c>
      <c r="Q40" s="440">
        <f t="shared" si="20"/>
        <v>1.5500000000000003</v>
      </c>
    </row>
    <row r="41" spans="1:17" ht="19.5" thickBot="1" x14ac:dyDescent="0.35">
      <c r="A41" s="431" t="s">
        <v>13</v>
      </c>
      <c r="B41" s="431" t="s">
        <v>6</v>
      </c>
      <c r="C41" s="435">
        <v>1.2</v>
      </c>
      <c r="D41" s="435">
        <v>1.2</v>
      </c>
      <c r="E41" s="435">
        <v>1.2</v>
      </c>
      <c r="F41" s="435">
        <v>1.2</v>
      </c>
      <c r="G41" s="435">
        <v>1.2</v>
      </c>
      <c r="H41" s="435">
        <v>1.3</v>
      </c>
      <c r="I41" s="435">
        <v>1.3</v>
      </c>
      <c r="J41" s="435">
        <v>1.2</v>
      </c>
      <c r="K41" s="435">
        <v>1.3</v>
      </c>
      <c r="L41" s="435">
        <v>1.5</v>
      </c>
      <c r="M41" s="435">
        <v>1.2</v>
      </c>
      <c r="N41" s="435">
        <v>1.3</v>
      </c>
      <c r="O41" s="435">
        <v>1.2</v>
      </c>
      <c r="P41" s="435">
        <v>1.2</v>
      </c>
      <c r="Q41" s="440">
        <f t="shared" si="20"/>
        <v>1.25</v>
      </c>
    </row>
    <row r="42" spans="1:17" ht="19.5" thickBot="1" x14ac:dyDescent="0.35">
      <c r="A42" s="431"/>
      <c r="B42" s="431" t="s">
        <v>7</v>
      </c>
      <c r="C42" s="441">
        <v>0.9</v>
      </c>
      <c r="D42" s="441">
        <v>0.9</v>
      </c>
      <c r="E42" s="441">
        <v>0.9</v>
      </c>
      <c r="F42" s="441">
        <v>0.9</v>
      </c>
      <c r="G42" s="441">
        <v>0.9</v>
      </c>
      <c r="H42" s="441">
        <v>1</v>
      </c>
      <c r="I42" s="441">
        <v>1</v>
      </c>
      <c r="J42" s="441">
        <v>0.9</v>
      </c>
      <c r="K42" s="441">
        <v>1</v>
      </c>
      <c r="L42" s="441">
        <v>1.2</v>
      </c>
      <c r="M42" s="441">
        <v>0.9</v>
      </c>
      <c r="N42" s="441">
        <v>1</v>
      </c>
      <c r="O42" s="441">
        <v>0.9</v>
      </c>
      <c r="P42" s="441">
        <v>0.9</v>
      </c>
      <c r="Q42" s="440">
        <f t="shared" si="20"/>
        <v>0.95000000000000007</v>
      </c>
    </row>
    <row r="43" spans="1:17" ht="19.5" thickBot="1" x14ac:dyDescent="0.35">
      <c r="A43" s="442"/>
      <c r="B43" s="443"/>
      <c r="C43" s="444" t="str">
        <f t="shared" ref="C43:F43" si="27">IF(C40="","",IF(C40&gt;B40,"En alza", IF(C40&lt;B40, "En Baja", "Estable")))</f>
        <v>En Baja</v>
      </c>
      <c r="D43" s="444" t="str">
        <f t="shared" si="27"/>
        <v>Estable</v>
      </c>
      <c r="E43" s="435" t="str">
        <f t="shared" si="27"/>
        <v>Estable</v>
      </c>
      <c r="F43" s="444" t="str">
        <f t="shared" si="27"/>
        <v>Estable</v>
      </c>
      <c r="G43" s="444" t="str">
        <f t="shared" ref="G43" si="28">IF(G40="","",IF(G40&gt;F40,"En alza", IF(G40&lt;F40, "En Baja", "Estable")))</f>
        <v>Estable</v>
      </c>
      <c r="H43" s="444" t="str">
        <f t="shared" ref="H43:P43" si="29">IF(H40="","",IF(H40&gt;G40,"En alza", IF(H40&lt;G40, "En Baja", "Estable")))</f>
        <v>En alza</v>
      </c>
      <c r="I43" s="444" t="str">
        <f t="shared" si="29"/>
        <v>Estable</v>
      </c>
      <c r="J43" s="444" t="str">
        <f t="shared" si="29"/>
        <v>En Baja</v>
      </c>
      <c r="K43" s="444" t="str">
        <f t="shared" si="29"/>
        <v>En alza</v>
      </c>
      <c r="L43" s="444" t="str">
        <f t="shared" si="29"/>
        <v>En alza</v>
      </c>
      <c r="M43" s="444" t="str">
        <f t="shared" si="29"/>
        <v>En Baja</v>
      </c>
      <c r="N43" s="444" t="str">
        <f t="shared" si="29"/>
        <v>En alza</v>
      </c>
      <c r="O43" s="444" t="str">
        <f t="shared" si="29"/>
        <v>En Baja</v>
      </c>
      <c r="P43" s="444" t="str">
        <f t="shared" si="29"/>
        <v>Estable</v>
      </c>
      <c r="Q43" s="440" t="str">
        <f t="shared" si="20"/>
        <v/>
      </c>
    </row>
    <row r="44" spans="1:17" ht="19.5" thickBot="1" x14ac:dyDescent="0.35">
      <c r="A44" s="431"/>
      <c r="B44" s="431" t="s">
        <v>4</v>
      </c>
      <c r="C44" s="440">
        <v>1.8</v>
      </c>
      <c r="D44" s="430">
        <v>1.8</v>
      </c>
      <c r="E44" s="430">
        <v>1.8</v>
      </c>
      <c r="F44" s="430">
        <v>1.8</v>
      </c>
      <c r="G44" s="430">
        <v>1.8</v>
      </c>
      <c r="H44" s="430">
        <v>1.9</v>
      </c>
      <c r="I44" s="430">
        <v>1.8</v>
      </c>
      <c r="J44" s="430">
        <v>1.8</v>
      </c>
      <c r="K44" s="430">
        <v>1.8</v>
      </c>
      <c r="L44" s="430">
        <v>2</v>
      </c>
      <c r="M44" s="430">
        <v>1.8</v>
      </c>
      <c r="N44" s="430">
        <v>2</v>
      </c>
      <c r="O44" s="430">
        <v>2</v>
      </c>
      <c r="P44" s="430">
        <v>1.8</v>
      </c>
      <c r="Q44" s="440">
        <f t="shared" si="20"/>
        <v>1.85</v>
      </c>
    </row>
    <row r="45" spans="1:17" ht="19.5" thickBot="1" x14ac:dyDescent="0.35">
      <c r="A45" s="431" t="s">
        <v>40</v>
      </c>
      <c r="B45" s="431" t="s">
        <v>6</v>
      </c>
      <c r="C45" s="435">
        <v>1.5</v>
      </c>
      <c r="D45" s="432">
        <v>1.5</v>
      </c>
      <c r="E45" s="432">
        <v>1.5</v>
      </c>
      <c r="F45" s="432">
        <v>1.5</v>
      </c>
      <c r="G45" s="432">
        <v>1.5</v>
      </c>
      <c r="H45" s="432">
        <v>1.6</v>
      </c>
      <c r="I45" s="432">
        <v>1.5</v>
      </c>
      <c r="J45" s="432">
        <v>1.5</v>
      </c>
      <c r="K45" s="432">
        <v>1.5</v>
      </c>
      <c r="L45" s="432">
        <v>1.7</v>
      </c>
      <c r="M45" s="432">
        <v>1.5</v>
      </c>
      <c r="N45" s="432">
        <v>1.7</v>
      </c>
      <c r="O45" s="432">
        <v>1.7</v>
      </c>
      <c r="P45" s="432">
        <v>1.5</v>
      </c>
      <c r="Q45" s="440">
        <f t="shared" si="20"/>
        <v>1.5499999999999996</v>
      </c>
    </row>
    <row r="46" spans="1:17" ht="19.5" thickBot="1" x14ac:dyDescent="0.35">
      <c r="A46" s="431"/>
      <c r="B46" s="431" t="s">
        <v>7</v>
      </c>
      <c r="C46" s="441">
        <v>1.2</v>
      </c>
      <c r="D46" s="434">
        <v>1.2</v>
      </c>
      <c r="E46" s="434">
        <v>1.2</v>
      </c>
      <c r="F46" s="434">
        <v>1.2</v>
      </c>
      <c r="G46" s="434">
        <v>1.2</v>
      </c>
      <c r="H46" s="434">
        <v>1.3</v>
      </c>
      <c r="I46" s="434">
        <v>1.2</v>
      </c>
      <c r="J46" s="434">
        <v>1.2</v>
      </c>
      <c r="K46" s="434">
        <v>1.2</v>
      </c>
      <c r="L46" s="434">
        <v>1.5</v>
      </c>
      <c r="M46" s="434">
        <v>1.2</v>
      </c>
      <c r="N46" s="434">
        <v>1.4</v>
      </c>
      <c r="O46" s="434">
        <v>1.4</v>
      </c>
      <c r="P46" s="434">
        <v>1.2</v>
      </c>
      <c r="Q46" s="440">
        <f t="shared" si="20"/>
        <v>1.2571428571428569</v>
      </c>
    </row>
    <row r="47" spans="1:17" ht="19.5" thickBot="1" x14ac:dyDescent="0.35">
      <c r="A47" s="442"/>
      <c r="B47" s="443"/>
      <c r="C47" s="444" t="str">
        <f t="shared" ref="C47:F47" si="30">IF(C44="","",IF(C44&gt;B44,"En alza", IF(C44&lt;B44, "En Baja", "Estable")))</f>
        <v>En Baja</v>
      </c>
      <c r="D47" s="444" t="str">
        <f t="shared" si="30"/>
        <v>Estable</v>
      </c>
      <c r="E47" s="435" t="str">
        <f t="shared" si="30"/>
        <v>Estable</v>
      </c>
      <c r="F47" s="444" t="str">
        <f t="shared" si="30"/>
        <v>Estable</v>
      </c>
      <c r="G47" s="444" t="str">
        <f t="shared" ref="G47" si="31">IF(G44="","",IF(G44&gt;F44,"En alza", IF(G44&lt;F44, "En Baja", "Estable")))</f>
        <v>Estable</v>
      </c>
      <c r="H47" s="444" t="str">
        <f t="shared" ref="H47:P47" si="32">IF(H44="","",IF(H44&gt;G44,"En alza", IF(H44&lt;G44, "En Baja", "Estable")))</f>
        <v>En alza</v>
      </c>
      <c r="I47" s="444" t="str">
        <f t="shared" si="32"/>
        <v>En Baja</v>
      </c>
      <c r="J47" s="444" t="str">
        <f t="shared" si="32"/>
        <v>Estable</v>
      </c>
      <c r="K47" s="444" t="str">
        <f t="shared" si="32"/>
        <v>Estable</v>
      </c>
      <c r="L47" s="444" t="str">
        <f t="shared" si="32"/>
        <v>En alza</v>
      </c>
      <c r="M47" s="444" t="str">
        <f t="shared" si="32"/>
        <v>En Baja</v>
      </c>
      <c r="N47" s="444" t="str">
        <f t="shared" si="32"/>
        <v>En alza</v>
      </c>
      <c r="O47" s="444" t="str">
        <f t="shared" si="32"/>
        <v>Estable</v>
      </c>
      <c r="P47" s="444" t="str">
        <f t="shared" si="32"/>
        <v>En Baja</v>
      </c>
      <c r="Q47" s="440" t="str">
        <f t="shared" si="20"/>
        <v/>
      </c>
    </row>
    <row r="48" spans="1:17" ht="19.5" thickBot="1" x14ac:dyDescent="0.35">
      <c r="A48" s="431"/>
      <c r="B48" s="431" t="s">
        <v>4</v>
      </c>
      <c r="C48" s="435">
        <v>2.2000000000000002</v>
      </c>
      <c r="D48" s="435">
        <v>2.8</v>
      </c>
      <c r="E48" s="440">
        <v>3</v>
      </c>
      <c r="F48" s="435">
        <v>3</v>
      </c>
      <c r="G48" s="435">
        <v>3</v>
      </c>
      <c r="H48" s="435">
        <v>2.6</v>
      </c>
      <c r="I48" s="435">
        <v>2.5</v>
      </c>
      <c r="J48" s="435">
        <v>2.8</v>
      </c>
      <c r="K48" s="435">
        <v>2.5</v>
      </c>
      <c r="L48" s="435">
        <v>2.7</v>
      </c>
      <c r="M48" s="435">
        <v>2</v>
      </c>
      <c r="N48" s="435">
        <v>2.7</v>
      </c>
      <c r="O48" s="435">
        <v>2.6</v>
      </c>
      <c r="P48" s="435">
        <v>2.5</v>
      </c>
      <c r="Q48" s="440">
        <f t="shared" si="20"/>
        <v>2.6357142857142857</v>
      </c>
    </row>
    <row r="49" spans="1:18" ht="19.5" thickBot="1" x14ac:dyDescent="0.35">
      <c r="A49" s="431" t="s">
        <v>45</v>
      </c>
      <c r="B49" s="431" t="s">
        <v>6</v>
      </c>
      <c r="C49" s="435">
        <v>1.9</v>
      </c>
      <c r="D49" s="435">
        <v>2.5</v>
      </c>
      <c r="E49" s="435">
        <v>2.7</v>
      </c>
      <c r="F49" s="435">
        <v>2.7</v>
      </c>
      <c r="G49" s="435">
        <v>2.7</v>
      </c>
      <c r="H49" s="435">
        <v>2.2999999999999998</v>
      </c>
      <c r="I49" s="435">
        <v>2.2000000000000002</v>
      </c>
      <c r="J49" s="435">
        <v>2.5</v>
      </c>
      <c r="K49" s="435">
        <v>2.2000000000000002</v>
      </c>
      <c r="L49" s="435">
        <v>2.4</v>
      </c>
      <c r="M49" s="435">
        <v>1.7</v>
      </c>
      <c r="N49" s="435">
        <v>2.4</v>
      </c>
      <c r="O49" s="435">
        <v>2.2999999999999998</v>
      </c>
      <c r="P49" s="435">
        <v>2.2000000000000002</v>
      </c>
      <c r="Q49" s="440">
        <f t="shared" si="20"/>
        <v>2.3357142857142854</v>
      </c>
    </row>
    <row r="50" spans="1:18" ht="19.5" thickBot="1" x14ac:dyDescent="0.35">
      <c r="A50" s="431"/>
      <c r="B50" s="431" t="s">
        <v>7</v>
      </c>
      <c r="C50" s="435">
        <v>1.6</v>
      </c>
      <c r="D50" s="435">
        <v>2.2000000000000002</v>
      </c>
      <c r="E50" s="441">
        <v>2.4</v>
      </c>
      <c r="F50" s="435">
        <v>2.4</v>
      </c>
      <c r="G50" s="435">
        <v>2.4</v>
      </c>
      <c r="H50" s="435">
        <v>2</v>
      </c>
      <c r="I50" s="435">
        <v>1.9</v>
      </c>
      <c r="J50" s="435">
        <v>2.2000000000000002</v>
      </c>
      <c r="K50" s="435">
        <v>1.9</v>
      </c>
      <c r="L50" s="435">
        <v>2.1</v>
      </c>
      <c r="M50" s="435">
        <v>1.4</v>
      </c>
      <c r="N50" s="435">
        <v>2.1</v>
      </c>
      <c r="O50" s="435">
        <v>2</v>
      </c>
      <c r="P50" s="435">
        <v>1.9</v>
      </c>
      <c r="Q50" s="440">
        <f t="shared" si="20"/>
        <v>2.0357142857142856</v>
      </c>
    </row>
    <row r="51" spans="1:18" ht="19.5" thickBot="1" x14ac:dyDescent="0.35">
      <c r="A51" s="442"/>
      <c r="B51" s="443"/>
      <c r="C51" s="444" t="str">
        <f t="shared" ref="C51:F51" si="33">IF(C48="","",IF(C48&gt;B48,"En alza", IF(C48&lt;B48, "En Baja", "Estable")))</f>
        <v>En Baja</v>
      </c>
      <c r="D51" s="444" t="str">
        <f t="shared" si="33"/>
        <v>En alza</v>
      </c>
      <c r="E51" s="444" t="str">
        <f t="shared" si="33"/>
        <v>En alza</v>
      </c>
      <c r="F51" s="444" t="str">
        <f t="shared" si="33"/>
        <v>Estable</v>
      </c>
      <c r="G51" s="444" t="str">
        <f t="shared" ref="G51" si="34">IF(G48="","",IF(G48&gt;F48,"En alza", IF(G48&lt;F48, "En Baja", "Estable")))</f>
        <v>Estable</v>
      </c>
      <c r="H51" s="444" t="str">
        <f t="shared" ref="H51:P51" si="35">IF(H48="","",IF(H48&gt;G48,"En alza", IF(H48&lt;G48, "En Baja", "Estable")))</f>
        <v>En Baja</v>
      </c>
      <c r="I51" s="444" t="str">
        <f t="shared" si="35"/>
        <v>En Baja</v>
      </c>
      <c r="J51" s="444" t="str">
        <f t="shared" si="35"/>
        <v>En alza</v>
      </c>
      <c r="K51" s="444" t="str">
        <f t="shared" si="35"/>
        <v>En Baja</v>
      </c>
      <c r="L51" s="444" t="str">
        <f t="shared" si="35"/>
        <v>En alza</v>
      </c>
      <c r="M51" s="444" t="str">
        <f t="shared" si="35"/>
        <v>En Baja</v>
      </c>
      <c r="N51" s="444" t="str">
        <f t="shared" si="35"/>
        <v>En alza</v>
      </c>
      <c r="O51" s="444" t="str">
        <f t="shared" si="35"/>
        <v>En Baja</v>
      </c>
      <c r="P51" s="444" t="str">
        <f t="shared" si="35"/>
        <v>En Baja</v>
      </c>
      <c r="Q51" s="444"/>
    </row>
    <row r="52" spans="1:18" x14ac:dyDescent="0.2">
      <c r="A52" s="380" t="s">
        <v>39</v>
      </c>
      <c r="B52" s="293"/>
      <c r="C52" s="206"/>
      <c r="D52" s="206"/>
      <c r="E52" s="206"/>
      <c r="F52" s="379"/>
      <c r="G52" s="206"/>
      <c r="H52" s="206"/>
      <c r="I52" s="206"/>
      <c r="J52" s="206"/>
      <c r="K52" s="206"/>
      <c r="L52" s="206"/>
      <c r="M52" s="206"/>
      <c r="N52" s="293"/>
      <c r="O52" s="293"/>
      <c r="P52" s="293"/>
      <c r="Q52" s="293"/>
      <c r="R52" s="293"/>
    </row>
    <row r="53" spans="1:18" x14ac:dyDescent="0.2">
      <c r="A53" s="380" t="s">
        <v>42</v>
      </c>
      <c r="B53" s="293"/>
      <c r="C53" s="206"/>
      <c r="D53" s="206"/>
      <c r="E53" s="206"/>
      <c r="F53" s="379"/>
      <c r="G53" s="206"/>
      <c r="H53" s="206"/>
      <c r="I53" s="206"/>
      <c r="J53" s="206"/>
      <c r="K53" s="206"/>
      <c r="L53" s="206"/>
      <c r="M53" s="206"/>
      <c r="N53" s="293"/>
      <c r="O53" s="293"/>
      <c r="P53" s="293"/>
      <c r="Q53" s="293"/>
      <c r="R53" s="293"/>
    </row>
    <row r="54" spans="1:18" x14ac:dyDescent="0.2">
      <c r="A54" s="293"/>
      <c r="B54" s="293"/>
      <c r="C54" s="206"/>
      <c r="D54" s="206"/>
      <c r="E54" s="206"/>
      <c r="F54" s="379"/>
      <c r="G54" s="206"/>
      <c r="H54" s="206"/>
      <c r="I54" s="206"/>
      <c r="J54" s="206"/>
      <c r="K54" s="206"/>
      <c r="L54" s="206"/>
      <c r="M54" s="206"/>
      <c r="N54" s="293"/>
      <c r="O54" s="293"/>
      <c r="P54" s="293"/>
      <c r="Q54" s="293"/>
      <c r="R54" s="293"/>
    </row>
    <row r="55" spans="1:18" ht="12.7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8" ht="12.7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8" ht="12.7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8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8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8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8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8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8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8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</sheetData>
  <mergeCells count="3">
    <mergeCell ref="A1:Q1"/>
    <mergeCell ref="A2:Q2"/>
    <mergeCell ref="A3:Q3"/>
  </mergeCells>
  <phoneticPr fontId="2" type="noConversion"/>
  <printOptions horizontalCentered="1" verticalCentered="1"/>
  <pageMargins left="0.39370078740157483" right="0" top="0" bottom="0" header="0" footer="0"/>
  <pageSetup paperSize="9" scale="65" firstPageNumber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6</vt:i4>
      </vt:variant>
    </vt:vector>
  </HeadingPairs>
  <TitlesOfParts>
    <vt:vector size="32" baseType="lpstr">
      <vt:lpstr>BASE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DIC</vt:lpstr>
      <vt:lpstr>ACTUAL</vt:lpstr>
      <vt:lpstr>SERIE HISTÓRICA</vt:lpstr>
      <vt:lpstr>AGO!Área_de_impresión</vt:lpstr>
      <vt:lpstr>FEB!Área_de_impresión</vt:lpstr>
      <vt:lpstr>JUN!Área_de_impresión</vt:lpstr>
      <vt:lpstr>MAY!Área_de_impresión</vt:lpstr>
      <vt:lpstr>OCT!Área_de_impresión</vt:lpstr>
      <vt:lpstr>SET!Área_de_impresión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AGUSTIN</dc:creator>
  <cp:lastModifiedBy>USUARIO</cp:lastModifiedBy>
  <cp:lastPrinted>2025-08-08T17:09:48Z</cp:lastPrinted>
  <dcterms:created xsi:type="dcterms:W3CDTF">2008-08-12T15:49:11Z</dcterms:created>
  <dcterms:modified xsi:type="dcterms:W3CDTF">2025-08-29T16:27:43Z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77050af6-eaa6-463f-8d8f-242ca6ff7bd4</vt:lpwstr>
  </property>
</Properties>
</file>